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defaultThemeVersion="166925"/>
  <mc:AlternateContent xmlns:mc="http://schemas.openxmlformats.org/markup-compatibility/2006">
    <mc:Choice Requires="x15">
      <x15ac:absPath xmlns:x15ac="http://schemas.microsoft.com/office/spreadsheetml/2010/11/ac" url="C:\Users\DPREEDY\Documents\Endeavour\Carbon Abatement\GHG Data Capture 2025\"/>
    </mc:Choice>
  </mc:AlternateContent>
  <xr:revisionPtr revIDLastSave="0" documentId="13_ncr:1_{BD5232AA-B662-4B44-9986-DDC7A74D19B9}" xr6:coauthVersionLast="47" xr6:coauthVersionMax="47" xr10:uidLastSave="{00000000-0000-0000-0000-000000000000}"/>
  <bookViews>
    <workbookView xWindow="-110" yWindow="-110" windowWidth="19420" windowHeight="11500" tabRatio="823" firstSheet="3" activeTab="4" xr2:uid="{82626184-B78E-4530-84C7-D5224DDD8ACB}"/>
  </bookViews>
  <sheets>
    <sheet name="Cover" sheetId="15" r:id="rId1"/>
    <sheet name="GRI &amp; SASB" sheetId="25" r:id="rId2"/>
    <sheet name="Performance &amp; Summary" sheetId="3" r:id="rId3"/>
    <sheet name="Environmental &gt;&gt;" sheetId="12" r:id="rId4"/>
    <sheet name="Energy &amp; Emissions" sheetId="6" r:id="rId5"/>
    <sheet name="Water Management" sheetId="8" r:id="rId6"/>
    <sheet name="Materials, Tailings &amp; Waste" sheetId="10" r:id="rId7"/>
    <sheet name="Environmental Stewardship" sheetId="9" r:id="rId8"/>
    <sheet name="Social &gt;&gt;" sheetId="13" r:id="rId9"/>
    <sheet name="Health &amp; Safety" sheetId="26" r:id="rId10"/>
    <sheet name="Workforce" sheetId="5" r:id="rId11"/>
    <sheet name="Communities &amp; Social" sheetId="11" r:id="rId12"/>
    <sheet name="Governance &gt;&gt;" sheetId="14" r:id="rId13"/>
    <sheet name="Human Rights " sheetId="21" r:id="rId14"/>
    <sheet name="Economic Performance" sheetId="24" r:id="rId15"/>
  </sheets>
  <definedNames>
    <definedName name="IQ_CH">110000</definedName>
    <definedName name="IQ_CQ">5000</definedName>
    <definedName name="IQ_CY">10000</definedName>
    <definedName name="IQ_DAILY">500000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NTM">6000</definedName>
    <definedName name="IQ_TODAY" hidden="1">0</definedName>
    <definedName name="IQ_WEEK">50000</definedName>
    <definedName name="IQ_YTD">3000</definedName>
    <definedName name="IQ_YTDMONTH" hidden="1">130000</definedName>
    <definedName name="_xlnm.Print_Area" localSheetId="5">'Water Management'!$A$1:$L$38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50" i="26" l="1"/>
  <c r="H49" i="26"/>
  <c r="G49" i="26"/>
  <c r="F49" i="26"/>
  <c r="E49" i="26"/>
  <c r="D49" i="26"/>
  <c r="C49" i="26"/>
  <c r="H47" i="26"/>
  <c r="G47" i="26"/>
  <c r="F47" i="26"/>
  <c r="E47" i="26"/>
  <c r="D47" i="26"/>
  <c r="C47" i="26"/>
  <c r="B45" i="26"/>
  <c r="B44" i="26"/>
  <c r="B43" i="26"/>
  <c r="B42" i="26"/>
  <c r="B41" i="26"/>
  <c r="H21" i="26"/>
  <c r="G21" i="26"/>
  <c r="F21" i="26"/>
  <c r="E21" i="26"/>
  <c r="D21" i="26"/>
  <c r="C21" i="26"/>
  <c r="H19" i="26"/>
  <c r="G19" i="26"/>
  <c r="F19" i="26"/>
  <c r="E19" i="26"/>
  <c r="D19" i="26"/>
  <c r="C19" i="26"/>
  <c r="B17" i="26"/>
  <c r="B16" i="26"/>
  <c r="B15" i="26"/>
  <c r="B14" i="26"/>
  <c r="B13" i="26"/>
  <c r="H35" i="26"/>
  <c r="G35" i="26"/>
  <c r="F35" i="26"/>
  <c r="E35" i="26"/>
  <c r="D35" i="26"/>
  <c r="C35" i="26"/>
  <c r="H34" i="26"/>
  <c r="G34" i="26"/>
  <c r="F34" i="26"/>
  <c r="E34" i="26"/>
  <c r="D34" i="26"/>
  <c r="C34" i="26"/>
  <c r="H33" i="26"/>
  <c r="G33" i="26"/>
  <c r="F33" i="26"/>
  <c r="E33" i="26"/>
  <c r="D33" i="26"/>
  <c r="C33" i="26"/>
  <c r="B31" i="26"/>
  <c r="B30" i="26"/>
  <c r="B29" i="26"/>
  <c r="B28" i="26"/>
  <c r="B27" i="26"/>
  <c r="B59" i="10"/>
  <c r="C59" i="10"/>
  <c r="D59" i="10"/>
  <c r="E59" i="10"/>
  <c r="F59" i="10"/>
  <c r="G59" i="10"/>
  <c r="B53" i="10"/>
  <c r="B54" i="10"/>
  <c r="B55" i="10"/>
  <c r="B56" i="10"/>
  <c r="B57" i="10"/>
  <c r="B58" i="10"/>
  <c r="B52" i="10"/>
  <c r="B22" i="11"/>
  <c r="K103" i="5"/>
  <c r="K94" i="5"/>
  <c r="B48" i="26" l="1"/>
  <c r="B47" i="26"/>
  <c r="B46" i="26"/>
  <c r="B49" i="26"/>
  <c r="B33" i="26"/>
  <c r="B21" i="26"/>
  <c r="B18" i="26"/>
  <c r="B32" i="26"/>
  <c r="B19" i="26"/>
  <c r="B20" i="26"/>
  <c r="B35" i="26"/>
  <c r="B34" i="2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tc={3B77B146-C78B-4630-BB56-749D49469A02}</author>
    <author>tc={A3B0FF24-F02D-4428-933D-5736BCFCCD86}</author>
  </authors>
  <commentList>
    <comment ref="F18" authorId="0" shapeId="0" xr:uid="{3B77B146-C78B-4630-BB56-749D49469A02}">
      <text>
        <t xml:space="preserve">[Threaded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@Naila IDANI  please update the photo - speak to @Laura Brangwin </t>
      </text>
    </comment>
    <comment ref="Q65" authorId="1" shapeId="0" xr:uid="{A3B0FF24-F02D-4428-933D-5736BCFCCD86}">
      <text>
        <t>[Threaded comment]
Your version of Excel allows you to read this threaded comment; however, any edits to it will get removed if the file is opened in a newer version of Excel. Learn more: https://go.microsoft.com/fwlink/?linkid=870924
Comment:
    @Stefan Karolidis please can you review the tabs and update accordingly.</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<sst xmlns="http://schemas.openxmlformats.org/spreadsheetml/2006/main" count="1410" uniqueCount="953">
  <si>
    <t>Employees</t>
  </si>
  <si>
    <t>GRI 201-1</t>
  </si>
  <si>
    <t>GRI 202-2</t>
  </si>
  <si>
    <t>GRI 204-1</t>
  </si>
  <si>
    <t>Zero</t>
  </si>
  <si>
    <t>GRI 302-1</t>
  </si>
  <si>
    <t>GRI 302-3</t>
  </si>
  <si>
    <t>GRI 303-4</t>
  </si>
  <si>
    <t>Biodiversity</t>
  </si>
  <si>
    <t>GRI 305-2</t>
  </si>
  <si>
    <t>GRI 305-4</t>
  </si>
  <si>
    <t>Environmental Compliance</t>
  </si>
  <si>
    <t>GRI 401-01</t>
  </si>
  <si>
    <t>GRI 404-1</t>
  </si>
  <si>
    <t>GRI 405-1</t>
  </si>
  <si>
    <t>GRI 413-1</t>
  </si>
  <si>
    <t>GRI MM07</t>
  </si>
  <si>
    <t>SASB Framework</t>
  </si>
  <si>
    <t>SASB EM-MM-000.A</t>
  </si>
  <si>
    <t>Production of (1) metal ores and (2) finished metal products</t>
  </si>
  <si>
    <t>SASB EM-MM-000.B</t>
  </si>
  <si>
    <t>Total number of employees, percentage contractors</t>
  </si>
  <si>
    <t>SASB EM-MM-110a.1</t>
  </si>
  <si>
    <t>Gross global Scope 1 emissions, percentage covered under emissions-limiting regulations</t>
  </si>
  <si>
    <t>SASB EM-MM-110a.2</t>
  </si>
  <si>
    <t>Discussion of long-term and short-term strategy or plan to manage Scope 1 emissions, emissions reduction targets, and an analysis of performance against those targets</t>
  </si>
  <si>
    <t>SASB EM-MM-120a.1</t>
  </si>
  <si>
    <t>Air emissions of the following pollutants: (1) CO, (2) NOx (excluding N2O), (3) SOx, (4) particulate matter (PM10), (5) mercury (Hg), (6) lead (Pb), and (7) volatile organic compounds (VOCs)</t>
  </si>
  <si>
    <t>SASB EM-MM-130a.1</t>
  </si>
  <si>
    <t>(1) Total energy consumed, (2) percentage grid electricity, (3) percentage renewable</t>
  </si>
  <si>
    <t>SASB EM-MM-140a.1</t>
  </si>
  <si>
    <t>(1) Total fresh water withdrawn, (2) total fresh water consumed, (3) percentage of each in regions with high or extremely high baseline water stress</t>
  </si>
  <si>
    <t>SASB EM-MM-140a.2</t>
  </si>
  <si>
    <t>Number of incidents of non-compliance associated with water quality permits, standards, and regulations</t>
  </si>
  <si>
    <t>SASB EM-MM-540a.1</t>
  </si>
  <si>
    <t xml:space="preserve">Tailings Storage Inventory table </t>
  </si>
  <si>
    <t>Details on our TSFs is available online at https://www.endeavourmining.com/esg/environment/tailings</t>
  </si>
  <si>
    <t>SASB EM-MM-540a.2</t>
  </si>
  <si>
    <t xml:space="preserve">Summary of Tailings management systems and governance structure used to monitor and maintain tailings stability </t>
  </si>
  <si>
    <t xml:space="preserve">EM-MM-540a.3. </t>
  </si>
  <si>
    <t>Approach to development of Emergency Preparedness and Response Plans (EPRPs) for tailings storage facilities</t>
  </si>
  <si>
    <t xml:space="preserve">EM-MM-150a.4. </t>
  </si>
  <si>
    <t>Total weight of non-mineral waste generated</t>
  </si>
  <si>
    <t xml:space="preserve">EM-MM-150a.5. </t>
  </si>
  <si>
    <t>Total weight of tailings produced</t>
  </si>
  <si>
    <t>EM-MM-150a.6.</t>
  </si>
  <si>
    <t xml:space="preserve"> Total weight of waste rock generated</t>
  </si>
  <si>
    <t>EM-MM-150a.7.</t>
  </si>
  <si>
    <t xml:space="preserve"> Total weight of hazardous waste generated</t>
  </si>
  <si>
    <t xml:space="preserve">EM-MM-150a.8. </t>
  </si>
  <si>
    <t>Total weight of hazardous waste recycled</t>
  </si>
  <si>
    <t>SASB EM-MM-160a.1</t>
  </si>
  <si>
    <t>Description of environmental management policies and practices for active sites</t>
  </si>
  <si>
    <t>SASB EM-MM-160a.2</t>
  </si>
  <si>
    <t>Percentage of mine sites where acid rock drainage is: (1) predicted to occur, (2) actively mitigated, and (3) under treatment or remediation</t>
  </si>
  <si>
    <t>Acid rock drainage is not predicted to occur at any of our sites. We collect samples for analysis on yearly basis at every site.</t>
  </si>
  <si>
    <t>SASB EM-MM-160a.3</t>
  </si>
  <si>
    <t>Percentage of (1) proved and (2) probable reserves in or near sites with protected conservation status or endangered species habitat</t>
  </si>
  <si>
    <t>SASB EM-MM-210a.1</t>
  </si>
  <si>
    <t>Percentage of reserves in or near areas of conflict</t>
  </si>
  <si>
    <t>SASB EM-MM-210a.2</t>
  </si>
  <si>
    <t>Percentage of reserves in or near indigenous land</t>
  </si>
  <si>
    <t>SASB EM-MM-210a.3</t>
  </si>
  <si>
    <t>Discussions of engagement processes and due diligence practices with respect to human rights, indigenous rights, and operations in areas of conflict</t>
  </si>
  <si>
    <t>SASB EM-MM-210b.2</t>
  </si>
  <si>
    <t>Number and duration of non-technical delays</t>
  </si>
  <si>
    <t>SASB EM-MM-310a.1</t>
  </si>
  <si>
    <t>SASB EM-MM-310a.2</t>
  </si>
  <si>
    <t>Number and duration of strikes and lockouts</t>
  </si>
  <si>
    <t>SASB EM-MM-320a.1</t>
  </si>
  <si>
    <t>SASB EM-MM-510a.1</t>
  </si>
  <si>
    <t>Description of the management system for prevention of corruption and bribery throughout the value chain</t>
  </si>
  <si>
    <t>SASB EM-MM-510a.2</t>
  </si>
  <si>
    <t>Production in countries that have the 20 lowest rankings in Transparency International’s Corruption Perception Index</t>
  </si>
  <si>
    <t>Operations</t>
  </si>
  <si>
    <t>GRI 301-1
SASB EM-MM-000.A</t>
  </si>
  <si>
    <t>Production</t>
  </si>
  <si>
    <t>Total Ore Processed (metric tonnes)</t>
  </si>
  <si>
    <t>Total Gold (oz)</t>
  </si>
  <si>
    <t>Health, Safety &amp; Wellness</t>
  </si>
  <si>
    <t>GRI 403-09
SASB EM-MM-320a.1</t>
  </si>
  <si>
    <t>Person-Hours worked</t>
  </si>
  <si>
    <t>Number of Fatalities</t>
  </si>
  <si>
    <t>TRIFR</t>
  </si>
  <si>
    <t>Environmental Stewardship</t>
  </si>
  <si>
    <t>Energy &amp; Climate Change</t>
  </si>
  <si>
    <t>GRI 302-1
SASB EM-MM-130a.1</t>
  </si>
  <si>
    <t>Energy Consumption</t>
  </si>
  <si>
    <t>Total Electricity (kWh)</t>
  </si>
  <si>
    <t>% Renewable Electricity</t>
  </si>
  <si>
    <t>Total Energy Consumption (GJ)</t>
  </si>
  <si>
    <t>Energy Intensity</t>
  </si>
  <si>
    <t>Energy Intensity (per oz of gold) (GJ/oz)</t>
  </si>
  <si>
    <t>GRI 305-1
SASB EM-MM-110a.1</t>
  </si>
  <si>
    <r>
      <t xml:space="preserve">Direct (Scope 1) GHG Emissions
</t>
    </r>
    <r>
      <rPr>
        <sz val="11"/>
        <color rgb="FF000000"/>
        <rFont val="Calibri"/>
        <family val="2"/>
        <scheme val="minor"/>
      </rPr>
      <t>(tonnes of CO</t>
    </r>
    <r>
      <rPr>
        <vertAlign val="subscript"/>
        <sz val="11"/>
        <color rgb="FF000000"/>
        <rFont val="Calibri"/>
        <family val="2"/>
        <scheme val="minor"/>
      </rPr>
      <t>2</t>
    </r>
    <r>
      <rPr>
        <sz val="11"/>
        <color rgb="FF000000"/>
        <rFont val="Calibri"/>
        <family val="2"/>
        <scheme val="minor"/>
      </rPr>
      <t>E)</t>
    </r>
  </si>
  <si>
    <r>
      <t xml:space="preserve">Indirect (Scope 2) GHG Emissions  </t>
    </r>
    <r>
      <rPr>
        <sz val="11"/>
        <color rgb="FF000000"/>
        <rFont val="Calibri"/>
        <family val="2"/>
        <scheme val="minor"/>
      </rPr>
      <t>(tonnes of CO</t>
    </r>
    <r>
      <rPr>
        <vertAlign val="subscript"/>
        <sz val="11"/>
        <color rgb="FF000000"/>
        <rFont val="Calibri"/>
        <family val="2"/>
        <scheme val="minor"/>
      </rPr>
      <t>2</t>
    </r>
    <r>
      <rPr>
        <sz val="11"/>
        <color rgb="FF000000"/>
        <rFont val="Calibri"/>
        <family val="2"/>
        <scheme val="minor"/>
      </rPr>
      <t>E)</t>
    </r>
  </si>
  <si>
    <r>
      <t>Total (Scope 1 + 2) GHG Emissions</t>
    </r>
    <r>
      <rPr>
        <sz val="11"/>
        <color rgb="FF000000"/>
        <rFont val="Calibri"/>
        <family val="2"/>
        <scheme val="minor"/>
      </rPr>
      <t xml:space="preserve"> (tonnes of CO</t>
    </r>
    <r>
      <rPr>
        <vertAlign val="subscript"/>
        <sz val="11"/>
        <color rgb="FF000000"/>
        <rFont val="Calibri"/>
        <family val="2"/>
        <scheme val="minor"/>
      </rPr>
      <t>2</t>
    </r>
    <r>
      <rPr>
        <sz val="11"/>
        <color rgb="FF000000"/>
        <rFont val="Calibri"/>
        <family val="2"/>
        <scheme val="minor"/>
      </rPr>
      <t>E)</t>
    </r>
  </si>
  <si>
    <r>
      <t xml:space="preserve">GHG Intensity </t>
    </r>
    <r>
      <rPr>
        <sz val="11"/>
        <color rgb="FF000000"/>
        <rFont val="Calibri"/>
        <family val="2"/>
        <scheme val="minor"/>
      </rPr>
      <t>(tonnes of CO</t>
    </r>
    <r>
      <rPr>
        <vertAlign val="subscript"/>
        <sz val="11"/>
        <color rgb="FF000000"/>
        <rFont val="Calibri"/>
        <family val="2"/>
        <scheme val="minor"/>
      </rPr>
      <t>2</t>
    </r>
    <r>
      <rPr>
        <sz val="11"/>
        <color rgb="FF000000"/>
        <rFont val="Calibri"/>
        <family val="2"/>
        <scheme val="minor"/>
      </rPr>
      <t>E per gold oz)</t>
    </r>
  </si>
  <si>
    <r>
      <t xml:space="preserve">GHG Intensity </t>
    </r>
    <r>
      <rPr>
        <sz val="11"/>
        <color rgb="FF000000"/>
        <rFont val="Calibri"/>
        <family val="2"/>
        <scheme val="minor"/>
      </rPr>
      <t>(tonnes of CO</t>
    </r>
    <r>
      <rPr>
        <vertAlign val="subscript"/>
        <sz val="11"/>
        <color rgb="FF000000"/>
        <rFont val="Calibri"/>
        <family val="2"/>
        <scheme val="minor"/>
      </rPr>
      <t>2</t>
    </r>
    <r>
      <rPr>
        <sz val="11"/>
        <color rgb="FF000000"/>
        <rFont val="Calibri"/>
        <family val="2"/>
        <scheme val="minor"/>
      </rPr>
      <t>E per tonne ore processed)</t>
    </r>
  </si>
  <si>
    <r>
      <t>Scope 3 (tonnes of CO</t>
    </r>
    <r>
      <rPr>
        <b/>
        <vertAlign val="subscript"/>
        <sz val="11"/>
        <color rgb="FF000000"/>
        <rFont val="Calibri"/>
        <family val="2"/>
        <scheme val="minor"/>
      </rPr>
      <t>2</t>
    </r>
    <r>
      <rPr>
        <b/>
        <sz val="11"/>
        <color rgb="FF000000"/>
        <rFont val="Calibri"/>
        <family val="2"/>
        <scheme val="minor"/>
      </rPr>
      <t>E)</t>
    </r>
  </si>
  <si>
    <t>Water Management</t>
  </si>
  <si>
    <t>GRI 303-3
SASB EM-MM-140a.1</t>
  </si>
  <si>
    <t>Water Withdrawal</t>
  </si>
  <si>
    <t>Total Water Withdrawn (ML)</t>
  </si>
  <si>
    <t>Water Withdrawn intensity (ML/oz produced)</t>
  </si>
  <si>
    <t>Water Discharged</t>
  </si>
  <si>
    <t>Total Water Discharged (ML)</t>
  </si>
  <si>
    <t>GRI 303-5
SASB EM-MM-140a.1</t>
  </si>
  <si>
    <t>Water Consumption</t>
  </si>
  <si>
    <t>Total Water Consumed</t>
  </si>
  <si>
    <t>Water reused and recycled</t>
  </si>
  <si>
    <t>Water reused and recycled as % of withdrawals, reuse and recycling</t>
  </si>
  <si>
    <t>Tailings &amp; Waste Management</t>
  </si>
  <si>
    <t>GRI 306-2
SASB EM-MM-150a.1</t>
  </si>
  <si>
    <t>Mineral Wastes</t>
  </si>
  <si>
    <t>Total Waste Rock Mined (tonnes) (A)</t>
  </si>
  <si>
    <t>Total Tailings Produced (tonnes) (B)</t>
  </si>
  <si>
    <t>Total Backfilled (tonnes) (C)</t>
  </si>
  <si>
    <t>Total Mine Waste (A+B-C)</t>
  </si>
  <si>
    <r>
      <t>% Tailings Recycled</t>
    </r>
    <r>
      <rPr>
        <sz val="11"/>
        <color rgb="FFFF0000"/>
        <rFont val="Calibri"/>
        <family val="2"/>
        <scheme val="minor"/>
      </rPr>
      <t xml:space="preserve"> </t>
    </r>
  </si>
  <si>
    <t>Our People</t>
  </si>
  <si>
    <t>Workforce Composition</t>
  </si>
  <si>
    <t>GRI 102-08
SASB EM-MM-000.B</t>
  </si>
  <si>
    <t xml:space="preserve">Total Workforce </t>
  </si>
  <si>
    <t>Contractors</t>
  </si>
  <si>
    <t>% Contractors</t>
  </si>
  <si>
    <t>Diversity and Inclusion</t>
  </si>
  <si>
    <t>% Female Employees</t>
  </si>
  <si>
    <t>Energy Consumption within the Organisation</t>
  </si>
  <si>
    <t>Endeavour</t>
  </si>
  <si>
    <t>Sabodala-Massawa</t>
  </si>
  <si>
    <t>Ity</t>
  </si>
  <si>
    <t>Hounde</t>
  </si>
  <si>
    <t>Mana</t>
  </si>
  <si>
    <t>Fuel Consumption</t>
  </si>
  <si>
    <t xml:space="preserve">Diesel (GJ) </t>
  </si>
  <si>
    <t xml:space="preserve">LFO (GJ) </t>
  </si>
  <si>
    <t xml:space="preserve">HFO (GJ) </t>
  </si>
  <si>
    <t>Purchased Electricity (GJ)</t>
  </si>
  <si>
    <t>Explosives (GJ)</t>
  </si>
  <si>
    <t>Energy Intensity (per ounce) (GJ/oz)</t>
  </si>
  <si>
    <t>Energy Intensity (per tonne of ore processed) (GJ/t)</t>
  </si>
  <si>
    <t>Greenhouse Gas (GHG) Emissions</t>
  </si>
  <si>
    <t>GRI 305-1. 305-2, 305-3, 305-4
SASB EM-MM-110a.1</t>
  </si>
  <si>
    <r>
      <t>Direct GHG Produced (Scope 1 (CO</t>
    </r>
    <r>
      <rPr>
        <vertAlign val="subscript"/>
        <sz val="11"/>
        <color rgb="FF000000"/>
        <rFont val="Calibri"/>
        <family val="2"/>
        <scheme val="minor"/>
      </rPr>
      <t>2</t>
    </r>
    <r>
      <rPr>
        <sz val="11"/>
        <color rgb="FF000000"/>
        <rFont val="Calibri"/>
        <family val="2"/>
        <scheme val="minor"/>
      </rPr>
      <t>e))</t>
    </r>
  </si>
  <si>
    <r>
      <t>Total Scope 1 and Scope 2 GHG Produced (CO</t>
    </r>
    <r>
      <rPr>
        <b/>
        <vertAlign val="subscript"/>
        <sz val="11"/>
        <color theme="1"/>
        <rFont val="Calibri"/>
        <family val="2"/>
        <scheme val="minor"/>
      </rPr>
      <t>2</t>
    </r>
    <r>
      <rPr>
        <b/>
        <sz val="11"/>
        <color theme="1"/>
        <rFont val="Calibri"/>
        <family val="2"/>
        <scheme val="minor"/>
      </rPr>
      <t>e)</t>
    </r>
  </si>
  <si>
    <t>Proportion of GHG Emissions by Operation</t>
  </si>
  <si>
    <t>GHG Intensity (Total tCO2e/gold ounces produced)</t>
  </si>
  <si>
    <t>GHG Intensity (Total tCO2e/tonne ore processed)</t>
  </si>
  <si>
    <t>Indirect Scope 3 GHG Produced (CO2e)</t>
  </si>
  <si>
    <r>
      <t>Total GHG Produced (Scope 1 + Scope 2 + Scope 3, tCO</t>
    </r>
    <r>
      <rPr>
        <b/>
        <vertAlign val="subscript"/>
        <sz val="11"/>
        <color theme="1"/>
        <rFont val="Calibri"/>
        <family val="2"/>
        <scheme val="minor"/>
      </rPr>
      <t>2</t>
    </r>
    <r>
      <rPr>
        <b/>
        <sz val="11"/>
        <color theme="1"/>
        <rFont val="Calibri"/>
        <family val="2"/>
        <scheme val="minor"/>
      </rPr>
      <t>e)</t>
    </r>
  </si>
  <si>
    <r>
      <t>Indirect Scope 3 Emissions (CO</t>
    </r>
    <r>
      <rPr>
        <b/>
        <vertAlign val="subscript"/>
        <sz val="11"/>
        <color theme="1"/>
        <rFont val="Calibri"/>
        <family val="2"/>
        <scheme val="minor"/>
      </rPr>
      <t>2</t>
    </r>
    <r>
      <rPr>
        <b/>
        <sz val="11"/>
        <color theme="1"/>
        <rFont val="Calibri"/>
        <family val="2"/>
        <scheme val="minor"/>
      </rPr>
      <t>e)</t>
    </r>
  </si>
  <si>
    <t>Category 1 - Purchased Goods &amp; Services</t>
  </si>
  <si>
    <t>Category 2 - Capital Goods</t>
  </si>
  <si>
    <t>Category 3 - Fuel-and Energy-related Activities (well to tank and transmission and distribution)</t>
  </si>
  <si>
    <t>Category 4 - Upstream Transportation and Distribution</t>
  </si>
  <si>
    <r>
      <t>Category 5 - Waste generated in operations</t>
    </r>
    <r>
      <rPr>
        <vertAlign val="superscript"/>
        <sz val="11"/>
        <color theme="1"/>
        <rFont val="Calibri"/>
        <family val="2"/>
        <scheme val="minor"/>
      </rPr>
      <t>1</t>
    </r>
  </si>
  <si>
    <t>N/A</t>
  </si>
  <si>
    <t>Category 6 - Business Travel</t>
  </si>
  <si>
    <t>Category 7 - Employee Commuting</t>
  </si>
  <si>
    <r>
      <t>Category 8 - Upstream leased assets</t>
    </r>
    <r>
      <rPr>
        <vertAlign val="superscript"/>
        <sz val="11"/>
        <color theme="1"/>
        <rFont val="Calibri"/>
        <family val="2"/>
        <scheme val="minor"/>
      </rPr>
      <t>1</t>
    </r>
  </si>
  <si>
    <t>Category 9 - Downstream Transportation</t>
  </si>
  <si>
    <t>Category 10 - Processing of Sold Products</t>
  </si>
  <si>
    <r>
      <t>Category 11 - Use of sold products</t>
    </r>
    <r>
      <rPr>
        <vertAlign val="superscript"/>
        <sz val="11"/>
        <color theme="1"/>
        <rFont val="Calibri"/>
        <family val="2"/>
        <scheme val="minor"/>
      </rPr>
      <t>1</t>
    </r>
  </si>
  <si>
    <r>
      <t>Category 12 - End-of-life treatement of sold products</t>
    </r>
    <r>
      <rPr>
        <vertAlign val="superscript"/>
        <sz val="11"/>
        <color theme="1"/>
        <rFont val="Calibri"/>
        <family val="2"/>
        <scheme val="minor"/>
      </rPr>
      <t>1</t>
    </r>
  </si>
  <si>
    <r>
      <t>Category 13 - Downstream leased assets</t>
    </r>
    <r>
      <rPr>
        <vertAlign val="superscript"/>
        <sz val="11"/>
        <color theme="1"/>
        <rFont val="Calibri"/>
        <family val="2"/>
        <scheme val="minor"/>
      </rPr>
      <t>1</t>
    </r>
  </si>
  <si>
    <r>
      <t>Category 14 - Franchises</t>
    </r>
    <r>
      <rPr>
        <vertAlign val="superscript"/>
        <sz val="11"/>
        <color theme="1"/>
        <rFont val="Calibri"/>
        <family val="2"/>
        <scheme val="minor"/>
      </rPr>
      <t>1</t>
    </r>
  </si>
  <si>
    <r>
      <t>Category 15 - Investments</t>
    </r>
    <r>
      <rPr>
        <vertAlign val="superscript"/>
        <sz val="11"/>
        <color theme="1"/>
        <rFont val="Calibri"/>
        <family val="2"/>
        <scheme val="minor"/>
      </rPr>
      <t>1</t>
    </r>
  </si>
  <si>
    <t>Total Scope 3 Emissions</t>
  </si>
  <si>
    <t>Water Withdrawal (ML)</t>
  </si>
  <si>
    <t xml:space="preserve">GRI 303-3
SASB EM-MM-140a.1
</t>
  </si>
  <si>
    <t>Total Water Withdrawal</t>
  </si>
  <si>
    <t xml:space="preserve">Surface water </t>
  </si>
  <si>
    <t>Groundwater</t>
  </si>
  <si>
    <t>Total Water Withdrawal for Use</t>
  </si>
  <si>
    <t>Withdrawal Intensity per tonne processed (ML/tonne)</t>
  </si>
  <si>
    <t>Withdrawal Intensity Gold Produced (ML/oz)</t>
  </si>
  <si>
    <t>Water Consumption (ML)</t>
  </si>
  <si>
    <t xml:space="preserve">GRI 303-5
SASB EM-MM-140a.1
</t>
  </si>
  <si>
    <t>Total Water Consumption</t>
  </si>
  <si>
    <t>Water consumed</t>
  </si>
  <si>
    <t>Water reused and recycled as % of withdrawal + reused</t>
  </si>
  <si>
    <t>Water Discharge (ML)</t>
  </si>
  <si>
    <t>GRI 303-4
SASB EM-MM-140a.1</t>
  </si>
  <si>
    <t>Water Diverted</t>
  </si>
  <si>
    <t>Operational Sites Owned, Leased, Managed in, or Adjacent to, Protected Areas and Areas of High Biodiversity Value Outside Protected Areas</t>
  </si>
  <si>
    <t>GRI-G4 MM1</t>
  </si>
  <si>
    <t>Geographic Location</t>
  </si>
  <si>
    <t>Senegal</t>
  </si>
  <si>
    <t>Cote d'Ivoire</t>
  </si>
  <si>
    <t>Burkina Faso</t>
  </si>
  <si>
    <t>Total land disturbed and not yet rehabilitated at start of reporting period(ha)</t>
  </si>
  <si>
    <t>Land rehabilitated during reporting period</t>
  </si>
  <si>
    <t>Land newly disturbed</t>
  </si>
  <si>
    <t>Total land disturbed minus land rehabilitated at end of reporting period</t>
  </si>
  <si>
    <t>Environmental Incident Reporting</t>
  </si>
  <si>
    <t>Environmental Incidents - Consequence levels</t>
  </si>
  <si>
    <t>Critical - 5</t>
  </si>
  <si>
    <t>Major - 4</t>
  </si>
  <si>
    <t xml:space="preserve">Moderate - 3 </t>
  </si>
  <si>
    <t xml:space="preserve">Minor - 2 </t>
  </si>
  <si>
    <t xml:space="preserve">Insignificant - 1 </t>
  </si>
  <si>
    <t xml:space="preserve">Total </t>
  </si>
  <si>
    <t>Environmental Incidents Reported to The Authority</t>
  </si>
  <si>
    <t>Non-Significant Incidents Involving Cyanide</t>
  </si>
  <si>
    <t>GRI 307-1 Non-compliance with environmental laws and regulations</t>
  </si>
  <si>
    <t>Number of Fines Levied</t>
  </si>
  <si>
    <t>Value of Environmental-Related Fines (US$)</t>
  </si>
  <si>
    <t>Non-compliances</t>
  </si>
  <si>
    <t>Air</t>
  </si>
  <si>
    <t>Water</t>
  </si>
  <si>
    <t>Waste</t>
  </si>
  <si>
    <t>Land</t>
  </si>
  <si>
    <t>Wildlife</t>
  </si>
  <si>
    <t>Other</t>
  </si>
  <si>
    <r>
      <t>Environmental inspection</t>
    </r>
    <r>
      <rPr>
        <sz val="11"/>
        <color rgb="FF000000"/>
        <rFont val="Calibri"/>
        <family val="2"/>
      </rPr>
      <t>s</t>
    </r>
  </si>
  <si>
    <t>Non-conformities with company standards</t>
  </si>
  <si>
    <t>Open corrective actions</t>
  </si>
  <si>
    <t>GRI 304-4 IUCN Red List species and national conservation list species</t>
  </si>
  <si>
    <t>National Conservation Species</t>
  </si>
  <si>
    <t>IUCN i. Critically endangered</t>
  </si>
  <si>
    <t>IUCN ii. Endangered</t>
  </si>
  <si>
    <t>IUCN iii. Vulnerable</t>
  </si>
  <si>
    <t>IUCN iv. Near threatened</t>
  </si>
  <si>
    <t>IUCN v. Least concern</t>
  </si>
  <si>
    <t>Number of trees produced</t>
  </si>
  <si>
    <t xml:space="preserve">Number of trees planted for rehabilitation </t>
  </si>
  <si>
    <t>Number of trees cut</t>
  </si>
  <si>
    <t>Sabodala</t>
  </si>
  <si>
    <t>Houndé</t>
  </si>
  <si>
    <t>Total Ore processed (tonnes)</t>
  </si>
  <si>
    <t>Total Waste Generated (Mineral and Non-Mineral Waste)</t>
  </si>
  <si>
    <r>
      <t xml:space="preserve"> GRI 306-3 and GRI 306-4</t>
    </r>
    <r>
      <rPr>
        <strike/>
        <sz val="11"/>
        <rFont val="Calibri"/>
        <family val="2"/>
        <scheme val="minor"/>
      </rPr>
      <t xml:space="preserve">
</t>
    </r>
    <r>
      <rPr>
        <sz val="11"/>
        <rFont val="Calibri"/>
        <family val="2"/>
        <scheme val="minor"/>
      </rPr>
      <t>SASB EM-MM-150a.1</t>
    </r>
  </si>
  <si>
    <t>Total Non-Hazardous Waste Generated (tonnes)</t>
  </si>
  <si>
    <t>Total Hazardous Waste Generated (tonnes)</t>
  </si>
  <si>
    <t>Total Waste Generated (tonnes)</t>
  </si>
  <si>
    <t>Total Waste Recycled (tonnes)</t>
  </si>
  <si>
    <t>Percentage (%) Waste Recycled (tonnes)</t>
  </si>
  <si>
    <t xml:space="preserve">Mined Material </t>
  </si>
  <si>
    <t>SASB EM-MM-150a.1</t>
  </si>
  <si>
    <t>Waste Rock Mined - Open Pit</t>
  </si>
  <si>
    <t>Waste Rock Mined - Underground</t>
  </si>
  <si>
    <t>Total Waste Rock Mined (A)</t>
  </si>
  <si>
    <t>Total Ore Processed</t>
  </si>
  <si>
    <t>Waste Rock Backfilled - Surface</t>
  </si>
  <si>
    <t>Paste Backfilled - Underground</t>
  </si>
  <si>
    <t>Total Backfilled (C)</t>
  </si>
  <si>
    <t>Percentage (%) Waste Rock Recycled</t>
  </si>
  <si>
    <t>Tailings Produced (B)</t>
  </si>
  <si>
    <t>GRI 403-9</t>
  </si>
  <si>
    <t>Person-Hours Worked</t>
  </si>
  <si>
    <t>Lost Time Injuries (LTI)</t>
  </si>
  <si>
    <t>Restricted Work Injuries (RWI)</t>
  </si>
  <si>
    <t>Medical Treatment Injuries (MTI)</t>
  </si>
  <si>
    <t>First Aid Incident (FAI)</t>
  </si>
  <si>
    <t>MTIFR</t>
  </si>
  <si>
    <t>Fatalities</t>
  </si>
  <si>
    <t>HID &amp; Near Misses</t>
  </si>
  <si>
    <t>Exploration &amp; Projects</t>
  </si>
  <si>
    <t>Malaria Cases</t>
  </si>
  <si>
    <t>Malaria Incidence Rate*</t>
  </si>
  <si>
    <t>Training Hours</t>
  </si>
  <si>
    <t>GRI 403-5
SASB EM-MM-320a.1.</t>
  </si>
  <si>
    <t>Total Emergency Response Training Hours</t>
  </si>
  <si>
    <t>Global Workforce by Employment Type, Contract, Gender and Region</t>
  </si>
  <si>
    <t>Corporate</t>
  </si>
  <si>
    <t xml:space="preserve">  Total Endeavour Employees</t>
  </si>
  <si>
    <r>
      <t xml:space="preserve">        </t>
    </r>
    <r>
      <rPr>
        <i/>
        <sz val="11"/>
        <color theme="1"/>
        <rFont val="Calibri"/>
        <family val="2"/>
        <scheme val="minor"/>
      </rPr>
      <t>Total Employees Male</t>
    </r>
  </si>
  <si>
    <r>
      <t xml:space="preserve">        </t>
    </r>
    <r>
      <rPr>
        <i/>
        <sz val="11"/>
        <color theme="1"/>
        <rFont val="Calibri"/>
        <family val="2"/>
        <scheme val="minor"/>
      </rPr>
      <t>Total Employees Female</t>
    </r>
  </si>
  <si>
    <t xml:space="preserve">  Total Employees</t>
  </si>
  <si>
    <t xml:space="preserve">  Total Contractors</t>
  </si>
  <si>
    <t xml:space="preserve">  Total Workforce</t>
  </si>
  <si>
    <r>
      <t xml:space="preserve">        </t>
    </r>
    <r>
      <rPr>
        <i/>
        <sz val="11"/>
        <color theme="1"/>
        <rFont val="Calibri"/>
        <family val="2"/>
        <scheme val="minor"/>
      </rPr>
      <t>Total Men</t>
    </r>
  </si>
  <si>
    <r>
      <t xml:space="preserve">              </t>
    </r>
    <r>
      <rPr>
        <i/>
        <sz val="11"/>
        <color theme="1"/>
        <rFont val="Calibri"/>
        <family val="2"/>
        <scheme val="minor"/>
      </rPr>
      <t>% Male</t>
    </r>
  </si>
  <si>
    <r>
      <t xml:space="preserve">        </t>
    </r>
    <r>
      <rPr>
        <i/>
        <sz val="11"/>
        <color theme="1"/>
        <rFont val="Calibri"/>
        <family val="2"/>
        <scheme val="minor"/>
      </rPr>
      <t>Total Women</t>
    </r>
  </si>
  <si>
    <r>
      <t xml:space="preserve">              </t>
    </r>
    <r>
      <rPr>
        <i/>
        <sz val="11"/>
        <color theme="1"/>
        <rFont val="Calibri"/>
        <family val="2"/>
        <scheme val="minor"/>
      </rPr>
      <t>% Female</t>
    </r>
  </si>
  <si>
    <t>Percentage Contractors</t>
  </si>
  <si>
    <t>Percentage Endeavour Employees</t>
  </si>
  <si>
    <t>Employee by Age Group and Region</t>
  </si>
  <si>
    <t>Total Number of Employees  - 21 – 30 Years Old</t>
  </si>
  <si>
    <t>Total Number of Employee - 30 – 50 Years Old</t>
  </si>
  <si>
    <t>Total Number of Employees - Over 50 Years Old</t>
  </si>
  <si>
    <t>Total Employees</t>
  </si>
  <si>
    <t>Proportion of Senior Management Hired from the Local Community</t>
  </si>
  <si>
    <t>National Senior Managers</t>
  </si>
  <si>
    <t>Foreign Senior Managers</t>
  </si>
  <si>
    <t>Total Senior Managers</t>
  </si>
  <si>
    <t xml:space="preserve">% Senior Local Community Managers </t>
  </si>
  <si>
    <t xml:space="preserve">% Senior National Managers </t>
  </si>
  <si>
    <t>% Senior Foreign Managers</t>
  </si>
  <si>
    <t>Local Communities Employees (excluding contractors)</t>
  </si>
  <si>
    <t>National Employees</t>
  </si>
  <si>
    <t>Expatriates</t>
  </si>
  <si>
    <t>% Local Communities Employees</t>
  </si>
  <si>
    <t>% National Employees</t>
  </si>
  <si>
    <t>% Expatriates</t>
  </si>
  <si>
    <t>New Employee Hires by Age Group, Gender, and Region</t>
  </si>
  <si>
    <t>Total Number of Employees  - Male</t>
  </si>
  <si>
    <t>Total Number of Employees  - Female</t>
  </si>
  <si>
    <t>New Employee Hire Rate by Gender, and Region</t>
  </si>
  <si>
    <t>Total Male New Hire Rate</t>
  </si>
  <si>
    <t>Total Female New Hire Rate</t>
  </si>
  <si>
    <t>Total New Hire Rate</t>
  </si>
  <si>
    <r>
      <t>Employee Turnover</t>
    </r>
    <r>
      <rPr>
        <b/>
        <sz val="14"/>
        <rFont val="Avenir Next LT Pro"/>
        <family val="2"/>
      </rPr>
      <t xml:space="preserve"> </t>
    </r>
    <r>
      <rPr>
        <b/>
        <sz val="14"/>
        <rFont val="Calibri"/>
        <family val="2"/>
        <scheme val="minor"/>
      </rPr>
      <t>by Age Group, Gender, and Region</t>
    </r>
  </si>
  <si>
    <t>Employee Turnover - Women</t>
  </si>
  <si>
    <t>Employee Turnover - Men</t>
  </si>
  <si>
    <t>Total Turnover</t>
  </si>
  <si>
    <t>Employee Turnover - 21 – 30 Years Old</t>
  </si>
  <si>
    <t>Employee Turnover - 30 – 50 Years Old</t>
  </si>
  <si>
    <t>Employee Turnover - Over 50 Years Old</t>
  </si>
  <si>
    <t>Employee Turnover rate by Gender, and Region</t>
  </si>
  <si>
    <t>GRI 401-1</t>
  </si>
  <si>
    <t>Total Female Turnover Rate</t>
  </si>
  <si>
    <t>Total Male Turnover Rate</t>
  </si>
  <si>
    <t>Total Turnover Rate</t>
  </si>
  <si>
    <t>Average Hours of Training per Year per Employee</t>
  </si>
  <si>
    <t>Average Hours of Training per Employee</t>
  </si>
  <si>
    <t>Diversity of Governance Bodies and Employees</t>
  </si>
  <si>
    <t>Management</t>
  </si>
  <si>
    <t>Women - Management</t>
  </si>
  <si>
    <t>Men - Management</t>
  </si>
  <si>
    <t>Under 30 Years Old - Management</t>
  </si>
  <si>
    <t>30 – 50 Years Old - Management</t>
  </si>
  <si>
    <t>Over 50 Years Old - Management</t>
  </si>
  <si>
    <t>Technical/Supervisors</t>
  </si>
  <si>
    <t>Women - Technical Roles/Supervisors</t>
  </si>
  <si>
    <t>Men - Technical Roles/Supervisors</t>
  </si>
  <si>
    <t>Under 30 Years Old - Technical Roles/Supervisors</t>
  </si>
  <si>
    <t>30 – 50 Years Old - Technical Roles/Supervisors</t>
  </si>
  <si>
    <t>Over 50 Years Old - Technical Roles/Supervisors</t>
  </si>
  <si>
    <t>Skilled/Semi-Skilled/Unskilled</t>
  </si>
  <si>
    <t>Women - Semi-Skilled/Unskilled Employees</t>
  </si>
  <si>
    <t>Men - Semi-Skilled/Unskilled Employees</t>
  </si>
  <si>
    <t>Under 30 Years Old - Semi-Skilled/Unskilled Employees</t>
  </si>
  <si>
    <t>30 – 50 Years Old - Semi-Skilled/Unskilled Employees</t>
  </si>
  <si>
    <t>Over 50 Years Old - Semi-Skilled/Unskilled Employees</t>
  </si>
  <si>
    <t>Diversity in Total Workforce</t>
  </si>
  <si>
    <t>Total Number of Women</t>
  </si>
  <si>
    <t>Total Number of Men</t>
  </si>
  <si>
    <t>Total Number of Employees – 21-30 Years Old</t>
  </si>
  <si>
    <t>Total Number of Employee – 30-50 Years Old</t>
  </si>
  <si>
    <t>Total Number of Employees – Over 50 Years Old</t>
  </si>
  <si>
    <t>Collective Bargaining Agreements</t>
  </si>
  <si>
    <t>GRI 102-41</t>
  </si>
  <si>
    <r>
      <t xml:space="preserve">Employees Covered by a </t>
    </r>
    <r>
      <rPr>
        <u/>
        <sz val="11"/>
        <rFont val="Calibri"/>
        <family val="2"/>
        <scheme val="minor"/>
      </rPr>
      <t>Full</t>
    </r>
    <r>
      <rPr>
        <sz val="11"/>
        <rFont val="Calibri"/>
        <family val="2"/>
        <scheme val="minor"/>
      </rPr>
      <t xml:space="preserve"> Collective Bargaining Agreement</t>
    </r>
  </si>
  <si>
    <r>
      <t xml:space="preserve">Employees Covered by a </t>
    </r>
    <r>
      <rPr>
        <u/>
        <sz val="11"/>
        <rFont val="Calibri"/>
        <family val="2"/>
        <scheme val="minor"/>
      </rPr>
      <t>Partial</t>
    </r>
    <r>
      <rPr>
        <sz val="11"/>
        <rFont val="Calibri"/>
        <family val="2"/>
        <scheme val="minor"/>
      </rPr>
      <t xml:space="preserve"> Collective Bargaining Agreement</t>
    </r>
  </si>
  <si>
    <t>Employees Covered by a Collective Bargaining Agreement</t>
  </si>
  <si>
    <t>Security Personnel &amp; Training</t>
  </si>
  <si>
    <t>Number of Endeavour employees who act as Security Personnel</t>
  </si>
  <si>
    <t>Number of gendarmes and military providing security services to Endeavour</t>
  </si>
  <si>
    <t>% of Endeavour Security Personnel</t>
  </si>
  <si>
    <t>% of Third Party security contractor personnel</t>
  </si>
  <si>
    <t>Number of Endeavour Security Personnel trained</t>
  </si>
  <si>
    <t>Number of Third Party Security Personnel trained</t>
  </si>
  <si>
    <t>% of Endeavour Security Personnel trained</t>
  </si>
  <si>
    <t>% of Third Party security contractor personnel trained</t>
  </si>
  <si>
    <t>Operations with Local Community Engagement, Impact Assessments, and Development Programmes</t>
  </si>
  <si>
    <t>Consultations with local community members</t>
  </si>
  <si>
    <t>Formal engagement committee meetings</t>
  </si>
  <si>
    <t>Non-technical delays</t>
  </si>
  <si>
    <t>Duration of non-technical delays in days</t>
  </si>
  <si>
    <t>Significant disputes relating to land use, customary rights of local communities and Indigenous peoples</t>
  </si>
  <si>
    <t>GRI 413-1 &amp; GRI 203-1</t>
  </si>
  <si>
    <t>Health</t>
  </si>
  <si>
    <t>Education</t>
  </si>
  <si>
    <t>Arts, culture, sport and youth</t>
  </si>
  <si>
    <t>Environment</t>
  </si>
  <si>
    <t>Endeavour Foundation</t>
  </si>
  <si>
    <t>ECODEV</t>
  </si>
  <si>
    <t>Grievances Mechanisms and Outcomes</t>
  </si>
  <si>
    <r>
      <t>Grievances remaining from the previous</t>
    </r>
    <r>
      <rPr>
        <sz val="11"/>
        <color theme="1"/>
        <rFont val="Calibri"/>
        <family val="2"/>
        <scheme val="minor"/>
      </rPr>
      <t xml:space="preserve"> reporting period</t>
    </r>
  </si>
  <si>
    <t>Total number of grievances received during period</t>
  </si>
  <si>
    <t>Total number of open grievances during period</t>
  </si>
  <si>
    <t>Total number of grievances resolved during period</t>
  </si>
  <si>
    <t>Close-out rate (Average number of days to reach resolution)</t>
  </si>
  <si>
    <t>Number of open grievances at end of period</t>
  </si>
  <si>
    <t>Resettlement and Livelihood Restoration</t>
  </si>
  <si>
    <t>GRI MM-09</t>
  </si>
  <si>
    <t>Household physically resettled since beginning of project</t>
  </si>
  <si>
    <t>Households physically resettled during period</t>
  </si>
  <si>
    <t>Formal resettlement committee held</t>
  </si>
  <si>
    <t>People economically impacted during the reporting period</t>
  </si>
  <si>
    <t>Internships</t>
  </si>
  <si>
    <t>Number of Internships - Local &amp; Regional</t>
  </si>
  <si>
    <t>Number of Internships - National</t>
  </si>
  <si>
    <t>Number of Internships - International</t>
  </si>
  <si>
    <t>Total Number of Internships</t>
  </si>
  <si>
    <t xml:space="preserve">Proportion of Spending on National and Local Suppliers </t>
  </si>
  <si>
    <t>Lafigue</t>
  </si>
  <si>
    <t>Exploration</t>
  </si>
  <si>
    <t>Economic Value Generated (A)</t>
  </si>
  <si>
    <t>Revenue from sale of assets</t>
  </si>
  <si>
    <t>Economic Value Distributed (B)</t>
  </si>
  <si>
    <t>Operating costs (excluding employee costs)</t>
  </si>
  <si>
    <t>Employee wages and benefits (including payroll taxes)</t>
  </si>
  <si>
    <t>Payments to governments</t>
  </si>
  <si>
    <t>Other (royalties paid to third parties)</t>
  </si>
  <si>
    <t>Economic value retained (C) = (A) - (B)</t>
  </si>
  <si>
    <r>
      <t>Land take during reporting period (</t>
    </r>
    <r>
      <rPr>
        <sz val="11"/>
        <color theme="1"/>
        <rFont val="Calibri"/>
        <family val="2"/>
        <scheme val="minor"/>
      </rPr>
      <t>hectares)</t>
    </r>
  </si>
  <si>
    <t>% of spending on ECOWAS suppliers</t>
  </si>
  <si>
    <t>% of spending on international suppliers</t>
  </si>
  <si>
    <t>Sabodala - BIOX</t>
  </si>
  <si>
    <t>National Procurement ($)</t>
  </si>
  <si>
    <t>International Procurement ($)</t>
  </si>
  <si>
    <t>Total purchases ($)</t>
  </si>
  <si>
    <r>
      <rPr>
        <i/>
        <vertAlign val="superscript"/>
        <sz val="11"/>
        <color theme="1"/>
        <rFont val="Calibri"/>
        <family val="2"/>
        <scheme val="minor"/>
      </rPr>
      <t>1</t>
    </r>
    <r>
      <rPr>
        <i/>
        <sz val="11"/>
        <color theme="1"/>
        <rFont val="Calibri"/>
        <family val="2"/>
        <scheme val="minor"/>
      </rPr>
      <t>Not counted in our Scope-3 calculation because it is not applicable</t>
    </r>
  </si>
  <si>
    <t>Work-Related Injuries Endeavour + Contractors</t>
  </si>
  <si>
    <r>
      <t>TRIFR (</t>
    </r>
    <r>
      <rPr>
        <sz val="11"/>
        <color theme="1"/>
        <rFont val="Calibri"/>
        <family val="2"/>
        <scheme val="minor"/>
      </rPr>
      <t>FAT+MTI+RWI+LTI)</t>
    </r>
  </si>
  <si>
    <t xml:space="preserve">          National Owned Procurement ($)</t>
  </si>
  <si>
    <t xml:space="preserve">          % of spending on local suppliers</t>
  </si>
  <si>
    <t xml:space="preserve">          % of spending on National Owned  Suppliers</t>
  </si>
  <si>
    <t xml:space="preserve">**Economic Community of West African States </t>
  </si>
  <si>
    <t>*Operations only</t>
  </si>
  <si>
    <t>% of spending on in-country suppliers***</t>
  </si>
  <si>
    <t xml:space="preserve">          Local Procurement ($)*</t>
  </si>
  <si>
    <t>Other*</t>
  </si>
  <si>
    <t>*Exploration, Project and Offices</t>
  </si>
  <si>
    <t>Emergency Response Training Hours - Employees</t>
  </si>
  <si>
    <t>Emergency Response Training Hours - Contractors</t>
  </si>
  <si>
    <t>Health and Safety Training Hours - Employees</t>
  </si>
  <si>
    <t>Health and Safety Training Hours - Contractors</t>
  </si>
  <si>
    <t>Total Emergency Response &amp; Health and Safety Training Hours - Employees</t>
  </si>
  <si>
    <t>Total Emergency Response &amp; Health and Safety Training Hours - Contractors</t>
  </si>
  <si>
    <t>GRI 201-1 Additional sector recommendation</t>
  </si>
  <si>
    <t>Workforce Tab</t>
  </si>
  <si>
    <t>Total Hours of Training for Employees***</t>
  </si>
  <si>
    <t>Annual Tax and Economic Contribution Report, available here: https://www.endeavourmining.com/esg/esg-reporting</t>
  </si>
  <si>
    <t>Community Donations</t>
  </si>
  <si>
    <t>ECOWAS** Procurement ($)</t>
  </si>
  <si>
    <t>***Calculations excluding Projects BIOX, Lafigue and Ity Recyn</t>
  </si>
  <si>
    <t>Direct Economic Value Generated and Distributed ($m)</t>
  </si>
  <si>
    <t>Mining and Metals Sector Standard</t>
  </si>
  <si>
    <t>14.9.2</t>
  </si>
  <si>
    <t>14.23.3</t>
  </si>
  <si>
    <t>14.17.2</t>
  </si>
  <si>
    <t>14.21.2</t>
  </si>
  <si>
    <t>14.9.3</t>
  </si>
  <si>
    <t>14.9.4</t>
  </si>
  <si>
    <t>14.9.5</t>
  </si>
  <si>
    <t>14.9.6</t>
  </si>
  <si>
    <t>14.22.2</t>
  </si>
  <si>
    <t>14.22.3</t>
  </si>
  <si>
    <t>14.22.4</t>
  </si>
  <si>
    <t>14.22.5</t>
  </si>
  <si>
    <t>14.22.6</t>
  </si>
  <si>
    <t>14.23.4</t>
  </si>
  <si>
    <t>14.23.5</t>
  </si>
  <si>
    <t>14.23.6</t>
  </si>
  <si>
    <t>14.23.7</t>
  </si>
  <si>
    <t>14.23.8</t>
  </si>
  <si>
    <t>14.1.2</t>
  </si>
  <si>
    <t>14.1.3</t>
  </si>
  <si>
    <t>14.1.4</t>
  </si>
  <si>
    <t>14.7.2</t>
  </si>
  <si>
    <t>14.7.3</t>
  </si>
  <si>
    <t>14.7.4</t>
  </si>
  <si>
    <t>14.7.5</t>
  </si>
  <si>
    <t>14.7.6</t>
  </si>
  <si>
    <t>14.4.2</t>
  </si>
  <si>
    <t>14.4.3</t>
  </si>
  <si>
    <t>14.4.4</t>
  </si>
  <si>
    <t>14.5.5</t>
  </si>
  <si>
    <t>14.4.6</t>
  </si>
  <si>
    <t>14.4.7</t>
  </si>
  <si>
    <t>14.1.5</t>
  </si>
  <si>
    <t>14.1.6</t>
  </si>
  <si>
    <t>14.1.7</t>
  </si>
  <si>
    <t>14.1.8</t>
  </si>
  <si>
    <t>14.1.9</t>
  </si>
  <si>
    <t>14.5.2</t>
  </si>
  <si>
    <t>14.5.3</t>
  </si>
  <si>
    <t>14.5.4</t>
  </si>
  <si>
    <t>14.15.3</t>
  </si>
  <si>
    <t>14.15.4</t>
  </si>
  <si>
    <t>14.5.6</t>
  </si>
  <si>
    <t>14.6.2</t>
  </si>
  <si>
    <t>14.6.3</t>
  </si>
  <si>
    <t>14.17.3</t>
  </si>
  <si>
    <t>14.17.4</t>
  </si>
  <si>
    <t>14.17.5
14.21.3</t>
  </si>
  <si>
    <t>14.16.2</t>
  </si>
  <si>
    <t>14.16.3</t>
  </si>
  <si>
    <t>14.16.4</t>
  </si>
  <si>
    <t>14.16.5</t>
  </si>
  <si>
    <t>14.16.6</t>
  </si>
  <si>
    <t>14.16.7</t>
  </si>
  <si>
    <t>14.16.8</t>
  </si>
  <si>
    <t>14.16.9</t>
  </si>
  <si>
    <t>14.16.10</t>
  </si>
  <si>
    <t>14.21.5</t>
  </si>
  <si>
    <t>14.21.6</t>
  </si>
  <si>
    <t>14.21.7</t>
  </si>
  <si>
    <t>14.20.2</t>
  </si>
  <si>
    <t>14.20.3</t>
  </si>
  <si>
    <t>14.19.2</t>
  </si>
  <si>
    <t>14.13.2</t>
  </si>
  <si>
    <t>14.10.2</t>
  </si>
  <si>
    <t>14.10.3</t>
  </si>
  <si>
    <t>14.10.4</t>
  </si>
  <si>
    <t>14.17.9
14.18.3
14.19.3</t>
  </si>
  <si>
    <t>14.24.2</t>
  </si>
  <si>
    <t>Waste Management Tab</t>
  </si>
  <si>
    <t>Workforce tab</t>
  </si>
  <si>
    <t>Performance and Summary tab</t>
  </si>
  <si>
    <t>Additional sector disclosure</t>
  </si>
  <si>
    <t>GRI 413: Local Communities 2016</t>
  </si>
  <si>
    <t>GRI 410: Security Practices 2016</t>
  </si>
  <si>
    <t>GRI 404: Training and Education 2016</t>
  </si>
  <si>
    <t>GRI 403: Occupational Health and Safety 2018</t>
  </si>
  <si>
    <t>GRI 306: Effluents and Waste 2016</t>
  </si>
  <si>
    <t>GRI 303: Water and Effluents 2018</t>
  </si>
  <si>
    <t>Describe the approach to contract transparency, including:
• whether contracts and licenses are made publicly available and, if so, where they are published;
• if contracts or licenses are not publicly available, the reason for this and actions taken to make them public in the future.</t>
  </si>
  <si>
    <t>GRI 204: Procurement Practices 2016</t>
  </si>
  <si>
    <t>GRI 201: Economic Performance 2016</t>
  </si>
  <si>
    <t>GRI 3: Material Topics 2021</t>
  </si>
  <si>
    <t>Number of Third Party security contractors providing services to Endeavour</t>
  </si>
  <si>
    <t>We do not receive financial assistance from government</t>
  </si>
  <si>
    <t xml:space="preserve">We do not currently disclose this information. </t>
  </si>
  <si>
    <t>Sustainability Report page 53</t>
  </si>
  <si>
    <t>Sustainability Report page 111</t>
  </si>
  <si>
    <t>Please read our Conflict Free Gold Report for further details: https://www.endeavourmining.com/esg/esg-reporting</t>
  </si>
  <si>
    <t>The Hounde and Mana mines in Burkina Faso. Please read our Conflict Free Gold Report for further details: https://www.endeavourmining.com/esg/esg-reporting</t>
  </si>
  <si>
    <r>
      <t>AIFR (</t>
    </r>
    <r>
      <rPr>
        <b/>
        <sz val="12"/>
        <color theme="1"/>
        <rFont val="Calibri"/>
        <family val="2"/>
        <scheme val="minor"/>
      </rPr>
      <t>FAT+FAI+MTI+RWI+LTI)</t>
    </r>
  </si>
  <si>
    <t>LTIFR (FAT + LTI)</t>
  </si>
  <si>
    <t>Total Gold Produced (oz)*</t>
  </si>
  <si>
    <t>Community investments and donations</t>
  </si>
  <si>
    <t>Zero. We have not identified Indigenous People in the areas where we operate.</t>
  </si>
  <si>
    <t>We do not currently report on this publicly.</t>
  </si>
  <si>
    <t>We are a publicly listed company : https://www.endeavourmining.com/investors/institutional-ownership.</t>
  </si>
  <si>
    <t>Self Generated Electricity_Renewable (GJ)</t>
  </si>
  <si>
    <t>Gases (GJ)</t>
  </si>
  <si>
    <t>Other (Explo&amp; Projects)</t>
  </si>
  <si>
    <r>
      <t>Indirect GHG Produced (Scope 2 (CO</t>
    </r>
    <r>
      <rPr>
        <vertAlign val="subscript"/>
        <sz val="11"/>
        <color rgb="FF000000"/>
        <rFont val="Calibri"/>
        <family val="2"/>
        <scheme val="minor"/>
      </rPr>
      <t>2</t>
    </r>
    <r>
      <rPr>
        <sz val="11"/>
        <color rgb="FF000000"/>
        <rFont val="Calibri"/>
        <family val="2"/>
        <scheme val="minor"/>
      </rPr>
      <t>e), Market-Based)</t>
    </r>
  </si>
  <si>
    <t>Hazardous Waste (tonnes)</t>
  </si>
  <si>
    <t>Reuse</t>
  </si>
  <si>
    <t>Recovery</t>
  </si>
  <si>
    <t>incinerator</t>
  </si>
  <si>
    <t>On-site storage</t>
  </si>
  <si>
    <t>Total weight</t>
  </si>
  <si>
    <t xml:space="preserve">Malaria Cases and Incidence Rates </t>
  </si>
  <si>
    <t>*calculated per million people hours</t>
  </si>
  <si>
    <t xml:space="preserve">        Total Employees Male</t>
  </si>
  <si>
    <t xml:space="preserve">        Total Employees Female</t>
  </si>
  <si>
    <t>Local Communities Senior Managers</t>
  </si>
  <si>
    <t xml:space="preserve">Regional Expatriates Managers from West Africa </t>
  </si>
  <si>
    <t xml:space="preserve">% Regional Expatriates Managers from West Africa </t>
  </si>
  <si>
    <t>% Senior Management from West AFrica</t>
  </si>
  <si>
    <t>SASB 310a.2 Days Lost Strike Action</t>
  </si>
  <si>
    <t>Number of Third Party security Contractors providing services to Endeavour</t>
  </si>
  <si>
    <t xml:space="preserve">Women </t>
  </si>
  <si>
    <t>Contribution to Local Mining Development Funds ($m)    (FDML, CDML - CIV and BF)</t>
  </si>
  <si>
    <t>Women-led Projects Supported</t>
  </si>
  <si>
    <t>Community Investment  ($m)</t>
  </si>
  <si>
    <t xml:space="preserve">Economic Development </t>
  </si>
  <si>
    <t>Access to Water</t>
  </si>
  <si>
    <t>Acces to energy</t>
  </si>
  <si>
    <t>Total Mine Spend</t>
  </si>
  <si>
    <t xml:space="preserve"> Total Voluntary Community Investment spending ($m) </t>
  </si>
  <si>
    <t>Total Social Investment - Local Mining Development Funds and Community Investment ($m)</t>
  </si>
  <si>
    <t>Households to be physically resettled in 2024</t>
  </si>
  <si>
    <t>Amount spent on resettlement planning so far this year ($m)</t>
  </si>
  <si>
    <t>Amount spent on economic displacement ($m)</t>
  </si>
  <si>
    <t>Amount spent on livelihood restoration projects ($m)</t>
  </si>
  <si>
    <t>Revenue</t>
  </si>
  <si>
    <t>Total taxes and Contributions</t>
  </si>
  <si>
    <t>Procurement</t>
  </si>
  <si>
    <t>Wages and related payments</t>
  </si>
  <si>
    <t>Total taxes and contributions</t>
  </si>
  <si>
    <t xml:space="preserve">Lafigue project </t>
  </si>
  <si>
    <t>Ops+Explo+Corpo</t>
  </si>
  <si>
    <t>Non Operations (Explo+Projects+ Regional office &amp;EDVA)s</t>
  </si>
  <si>
    <t>Total traning on Health, Safety, and Emergency Response</t>
  </si>
  <si>
    <t>Hours of Training per person</t>
  </si>
  <si>
    <t>Non-Hazardous Waste (tonnes)</t>
  </si>
  <si>
    <t>Composted</t>
  </si>
  <si>
    <t>Landfill</t>
  </si>
  <si>
    <t>Recycling</t>
  </si>
  <si>
    <t>GRI content index</t>
  </si>
  <si>
    <t xml:space="preserve">Statement of use
</t>
  </si>
  <si>
    <t>Endeavour Mining plc has reported in accordance with the GRI Standards for the period 1 January - 31 December 2024</t>
  </si>
  <si>
    <t>GRI 1 used</t>
  </si>
  <si>
    <t>GRI 1: Foundation 2021</t>
  </si>
  <si>
    <t>Applicable GRI Sector Standard(s)</t>
  </si>
  <si>
    <r>
      <rPr>
        <b/>
        <sz val="10"/>
        <color rgb="FFFFFFFF"/>
        <rFont val="Arial"/>
        <family val="2"/>
      </rPr>
      <t xml:space="preserve">GRI STANDARD/ 
OTHER SOURCE
</t>
    </r>
    <r>
      <rPr>
        <b/>
        <sz val="11"/>
        <color rgb="FFFFFFFF"/>
        <rFont val="Arial"/>
        <family val="2"/>
      </rPr>
      <t xml:space="preserve">
</t>
    </r>
  </si>
  <si>
    <t xml:space="preserve">DISCLOSURE
</t>
  </si>
  <si>
    <t>LOCATION</t>
  </si>
  <si>
    <t xml:space="preserve">OMISSION
</t>
  </si>
  <si>
    <t xml:space="preserve">GRI SECTOR STANDARD REF. NO.
</t>
  </si>
  <si>
    <t>REQUIREMENT(S) 
OMITTED</t>
  </si>
  <si>
    <t xml:space="preserve">REASON
</t>
  </si>
  <si>
    <t xml:space="preserve">EXPLANATION
</t>
  </si>
  <si>
    <t>General disclosures</t>
  </si>
  <si>
    <t xml:space="preserve">GRI 2: General Disclosures 2021
</t>
  </si>
  <si>
    <t>2-1 Organizational details</t>
  </si>
  <si>
    <t>Sustainability Report Cover Page</t>
  </si>
  <si>
    <r>
      <rPr>
        <i/>
        <sz val="11"/>
        <color theme="1"/>
        <rFont val="Arial"/>
        <family val="2"/>
      </rPr>
      <t>A gray cell indicates that reasons for omission are not permitted for the disclosure or that a GRI Sector Standard reference number is not available.</t>
    </r>
    <r>
      <rPr>
        <sz val="11"/>
        <color theme="1"/>
        <rFont val="Arial"/>
        <family val="2"/>
      </rPr>
      <t xml:space="preserve">
</t>
    </r>
  </si>
  <si>
    <t>2-2 Entities included in the organization’s sustainability reporting</t>
  </si>
  <si>
    <t>Sustainability Report Page 20</t>
  </si>
  <si>
    <t>2-3 Reporting period, frequency and contact point</t>
  </si>
  <si>
    <t>2-4 Restatements of information</t>
  </si>
  <si>
    <t>2-5 External assurance</t>
  </si>
  <si>
    <t>Sustainability Report Page 117-118</t>
  </si>
  <si>
    <t>2-6 Activities, value chain and other business relationships</t>
  </si>
  <si>
    <t>Sustainability Report Page 2- 3, 115</t>
  </si>
  <si>
    <t>2-7 Employees</t>
  </si>
  <si>
    <t>Report the total number of:
ii. temporary employees, and a breakdown by gender and by region;
iii. non-guaranteed hours employees, and a breakdown by gender and by region;
v. part-time employees, and a breakdown by gender and by region;</t>
  </si>
  <si>
    <t>Information unavailable/incomplete</t>
  </si>
  <si>
    <t>2-8 Workers who are not employees</t>
  </si>
  <si>
    <t>2-9 Governance structure and composition</t>
  </si>
  <si>
    <t>Annual Report Page 94-99</t>
  </si>
  <si>
    <t>2-10 Nomination and selection of the highest governance body</t>
  </si>
  <si>
    <t>Annual Report Page 109-110</t>
  </si>
  <si>
    <t>2-11 Chair of the highest governance body</t>
  </si>
  <si>
    <t>Annual Report Page 91-92 and 94</t>
  </si>
  <si>
    <t>2-12 Role of the highest governance body in overseeing the management of impacts</t>
  </si>
  <si>
    <t>Annual Report Page 98</t>
  </si>
  <si>
    <t>2-13 Delegation of responsibility for managing impacts</t>
  </si>
  <si>
    <t>Annual Report Page 99</t>
  </si>
  <si>
    <t>2-14 Role of the highest governance body in sustainability reporting</t>
  </si>
  <si>
    <t>Annual Report Page 98-108</t>
  </si>
  <si>
    <t>2-15 Conflicts of interest</t>
  </si>
  <si>
    <t>Annual Report Page 102</t>
  </si>
  <si>
    <t>2-16 Communication of critical concerns</t>
  </si>
  <si>
    <t>Annual Report Page 91</t>
  </si>
  <si>
    <t>2-17 Collective knowledge of the highest governance body</t>
  </si>
  <si>
    <t>Annual Report Page 94-97</t>
  </si>
  <si>
    <t>2-18 Evaluation of the performance of the highest governance body</t>
  </si>
  <si>
    <t>Annual Report Page 113</t>
  </si>
  <si>
    <t>2-19 Remuneration policies</t>
  </si>
  <si>
    <t>Annual Report Page 135-145</t>
  </si>
  <si>
    <t>2-20 Process to determine remuneration</t>
  </si>
  <si>
    <t>Annual Report Page 125-151</t>
  </si>
  <si>
    <t>2-21 Annual total compensation ratio</t>
  </si>
  <si>
    <t>Annual Report Page 148</t>
  </si>
  <si>
    <t>2-22 Statement on sustainable development strategy</t>
  </si>
  <si>
    <t>Sustainability Report Page 7-8</t>
  </si>
  <si>
    <t>2-23 Policy commitments</t>
  </si>
  <si>
    <t>Sustainability Report Page 115, Annual Report Page 87-89</t>
  </si>
  <si>
    <t>2-24 Embedding policy commitments</t>
  </si>
  <si>
    <t xml:space="preserve">Sustainability Report Page 115, Annual Report Page 32 </t>
  </si>
  <si>
    <t>2-25 Processes to remediate negative impacts</t>
  </si>
  <si>
    <t>Sustainability Report Page 14</t>
  </si>
  <si>
    <t>2-26 Mechanisms for seeking advice and raising concerns</t>
  </si>
  <si>
    <t xml:space="preserve">Sustainability Report Page 110
Community Engagement Fact sheet </t>
  </si>
  <si>
    <t>2-27 Compliance with laws and regulations</t>
  </si>
  <si>
    <t xml:space="preserve">Sustainability Report Page 67
</t>
  </si>
  <si>
    <t>2-28 Membership associations</t>
  </si>
  <si>
    <t>In Côte d’Ivoire, Endeavour is a member of the Association HeForShe Mines Côte d’Ivoire and the ‘Groupement Professionnel des Minier’. In Burkina Faso Endeavour is a member of the Burkina CSR Forum and the Chamber of Mines. In Senegal Endeavour is a member of the Chamber of Mines, the CSR Network Senegal and the Business Platform for the Promotion and Protection of Children’s Rights. We are also a formal supporter of the Extractive Industries Transparency Initiative (EITI), and our host countries are all members too.
Sustainability Report Page 115</t>
  </si>
  <si>
    <t>2-29 Approach to stakeholder engagement</t>
  </si>
  <si>
    <t>Sustainability Report Page 17-19</t>
  </si>
  <si>
    <t>2-30 Collective bargaining agreements</t>
  </si>
  <si>
    <t>Sustainability Report Page 40</t>
  </si>
  <si>
    <r>
      <rPr>
        <b/>
        <sz val="16"/>
        <color rgb="FFFFFFFF"/>
        <rFont val="Arial"/>
        <family val="2"/>
      </rPr>
      <t xml:space="preserve">Material topics 
</t>
    </r>
    <r>
      <rPr>
        <i/>
        <sz val="9"/>
        <color rgb="FFFFFFFF"/>
        <rFont val="Arial"/>
        <family val="2"/>
      </rPr>
      <t>[Please note: The material topics included in the headings below are examples. They can be renamed and grouped according to the names the organization has given to its material topics. The list of material topics included in the content index is the same as the list of material topics reported under 3-2-a in GRI 3: Material Topics 2021. The disclosures included under the material topics are also examples. The disclosures can be removed (except for Disclosure 3-3) and other disclosures can be added according to the disclosures the organization has reported for each material topic.]</t>
    </r>
  </si>
  <si>
    <t xml:space="preserve">GRI 3: Material Topics 2021
</t>
  </si>
  <si>
    <t>3-1 Process to determine material topics</t>
  </si>
  <si>
    <t>Sustainability Report Page 21</t>
  </si>
  <si>
    <t>A gray cell indicates that reasons for omission are not permitted for the disclosure or that a GRI Sector Standard reference number is not available.</t>
  </si>
  <si>
    <t>3-2 List of material topics</t>
  </si>
  <si>
    <t>Sustainability Report Page 21-22</t>
  </si>
  <si>
    <t>Tailings Management</t>
  </si>
  <si>
    <t xml:space="preserve">GRI 3: Material Topics 2021						</t>
  </si>
  <si>
    <t xml:space="preserve">3-3 Management of material topics
</t>
  </si>
  <si>
    <t>Waste Fact Sheet</t>
  </si>
  <si>
    <t>14.6.1</t>
  </si>
  <si>
    <t>Additional sector disclosures: Report the tailings disposal methods used by the organization.</t>
  </si>
  <si>
    <t>Sustainability Report Page 74 and the website page: https://www.endeavourmining.com/esg/environment/tailings/</t>
  </si>
  <si>
    <t>List the organization’s tailings facilities, and report the name, location, and ownership status, including
whether the organization is the operator.
For each tailings facility not confirmed to be in a state of safe closure:
• describe the tailings facility, including its construction method;
• report whether the facility is active, inactive, or closed;
report the maximum permitted storage capacity and the total weight of tailings stored in metric
tons;
• report the Consequence Classification in line with Requirement 4.1 of the GISTM;
report the frequency of risk assessments and a summary of the most recent risk assessment
findings;
•report the date and material findings of the most recent independent technical review, including the
implementation of mitigation measures and the date of the next review.</t>
  </si>
  <si>
    <t>Health and Safety</t>
  </si>
  <si>
    <t>3-3 Management of material topics</t>
  </si>
  <si>
    <t>Zero Harm Fact Sheet</t>
  </si>
  <si>
    <t>14.16.1</t>
  </si>
  <si>
    <t>403-1 Occupational health and safety management system</t>
  </si>
  <si>
    <t>Sustainability Report Page 26-31
Zero Harm Fact Sheet</t>
  </si>
  <si>
    <t>403-2 Hazard identification, risk assessment, and incident investigation</t>
  </si>
  <si>
    <t>Sustainability Report Page 28
Zero Harm Fact Sheet</t>
  </si>
  <si>
    <t>403-3 Occupational health services</t>
  </si>
  <si>
    <t>Sustainability Report Page 32-34
Zero Harm Fact Sheet</t>
  </si>
  <si>
    <t>403-4 Worker participation, consultation, and communication on occupational health and safety</t>
  </si>
  <si>
    <t>Sustainability Report Page  26-31
Zero Harm Fact Sheet</t>
  </si>
  <si>
    <t>403-5 Worker training on occupational health and safety</t>
  </si>
  <si>
    <t>403-6 Promotion of worker health</t>
  </si>
  <si>
    <t>Sustainability Report Page 31-34
Zero Harm Fact Sheet</t>
  </si>
  <si>
    <t>403-7 Prevention and mitigation of occupational health and safety impacts directly linked by business relationships</t>
  </si>
  <si>
    <t>403-8 Workers covered by an occupational health and safety management system</t>
  </si>
  <si>
    <t>Sustainability Report Page 26
Health and Safety Tab</t>
  </si>
  <si>
    <t>403-9 Work-related injuries</t>
  </si>
  <si>
    <t>Sustainability Report Page 27
Zero Harm Fact Sheet</t>
  </si>
  <si>
    <t>403-10 Work-related ill health</t>
  </si>
  <si>
    <t>a. For all employees:
i. The number of fatalities as a result of work-related ill health;
ii. The number of cases of recordable work-related ill health;
iii. The main types of work-related ill health.
b. or all workers who are not employees but whose work and/or workplace is controlled by the organization:
i. The number of fatalities as a result of work-related ill health;
ii. The number of cases of recordable work-related ill health;
iii. The main types of work-related ill health.
c. The work-related hazards that pose a risk of ill health, including:
i. how these hazards have been determined; 
ii.which of these hazards have caused or contributed to cases of ill health during the reporting period;
iii. actions taken or underway to eliminate these hazards and minimize risks using the hierarchy of controls.
d. Whether and, if so, why any workers have been excluded from this disclosure, including the types of worker excluded.
e. Any contextual information necessary to understand how the data have been compiled, such as any standards, methodologies, and assumptions used.</t>
  </si>
  <si>
    <t>Confidentiality constraints</t>
  </si>
  <si>
    <t xml:space="preserve">We do capture this information but we do not currently disclose it publicly. </t>
  </si>
  <si>
    <t>14.16.11</t>
  </si>
  <si>
    <t>Local communities and Cultural Heritage</t>
  </si>
  <si>
    <t>Community Engagement Fact Sheet</t>
  </si>
  <si>
    <t xml:space="preserve">14.10.1
14.12.1
</t>
  </si>
  <si>
    <t>413-1 Operations with local community engagement, impact assessments, and development programs</t>
  </si>
  <si>
    <t>Sustainability Report page 50</t>
  </si>
  <si>
    <t>413-2 Operations with significant actual and potential negative impacts on local communities</t>
  </si>
  <si>
    <t>Sustainability Report page 50-54</t>
  </si>
  <si>
    <t>Additional sector disclosure - For each mine site, report:
• the number and types of grievances from local communities during the reporting period;
• the percentage of grievances that were addressed and resolved during the reporting period;
• the percentage of grievances resolved through remediation during the reporting period.</t>
  </si>
  <si>
    <r>
      <rPr>
        <b/>
        <sz val="11"/>
        <rFont val="Arial"/>
        <family val="2"/>
      </rPr>
      <t>Biodiversity, nature and land use</t>
    </r>
    <r>
      <rPr>
        <sz val="9"/>
        <rFont val="Arial"/>
        <family val="2"/>
      </rPr>
      <t xml:space="preserve"> </t>
    </r>
    <r>
      <rPr>
        <i/>
        <sz val="9"/>
        <rFont val="Arial"/>
        <family val="2"/>
      </rPr>
      <t xml:space="preserve"> </t>
    </r>
  </si>
  <si>
    <t>Biodiversity Fact Sheet
TNFD Report Page 78-105 in 2024 Sustainability Report</t>
  </si>
  <si>
    <t xml:space="preserve">14.4.1
14.8.1
</t>
  </si>
  <si>
    <t>GRI 101: Biodiversity 2024</t>
  </si>
  <si>
    <t>101-1 Policies to halt and reverse biodiversity loss</t>
  </si>
  <si>
    <t>TNFD Report Page 78-105 in 2024 Sustainability Report</t>
  </si>
  <si>
    <t>101-2 Management of biodiversity impacts</t>
  </si>
  <si>
    <t>101-3 Access and benefit-sharing</t>
  </si>
  <si>
    <t>101-4 Identification of biodiversity impacts</t>
  </si>
  <si>
    <t>101-5 Locations with biodiversity impacts</t>
  </si>
  <si>
    <t>14.4.5</t>
  </si>
  <si>
    <t>101-6 Direct drivers of biodiversity loss</t>
  </si>
  <si>
    <t>101-7 Changes to the state of biodiversity</t>
  </si>
  <si>
    <t>101-8 Ecosystem services</t>
  </si>
  <si>
    <t>14.4.8</t>
  </si>
  <si>
    <t>Responsible Supply Chain</t>
  </si>
  <si>
    <t>Supply Chain Fact Sheet</t>
  </si>
  <si>
    <t>GRI 308: Supplier Environmental Assessment 2016</t>
  </si>
  <si>
    <t>308-1 New suppliers that were screened using environmental criteria</t>
  </si>
  <si>
    <t>Percentage of new suppliers that were screened using environmental criteria.</t>
  </si>
  <si>
    <t>We do not currently publish this information</t>
  </si>
  <si>
    <t>308-2 Negative environmental impacts in the supply chain and actions taken</t>
  </si>
  <si>
    <t>Number of suppliers assessed for environmental impacts.
Number of suppliers identified as having significant actual and potential negative
environmental impacts.
b. Significant actual and potential negative environmental impacts identified in the supply
chain.
c. Percentage of suppliers identified as having significant actual and potential negative
environmental impacts with which improvements were agreed upon as a result of
assessment.
d. Percentage of suppliers identified as having significant actual and potential negative
environmental impacts with which relationships were terminated as a result of
assessment, and why.</t>
  </si>
  <si>
    <t>GRI 414: Supplier Social Assessment 2016</t>
  </si>
  <si>
    <t>414-1 New suppliers that were screened using social criteria</t>
  </si>
  <si>
    <t>The reporting organization shall report the following information: 
a. Percentage of new suppliers that were screened using social criteria.</t>
  </si>
  <si>
    <t>414-2 Negative social impacts in the supply chain and actions taken</t>
  </si>
  <si>
    <t>The reporting organization shall report the following information:
a. Number of suppliers assessed for social impacts.
b. Number of suppliers identified as having significant actual and potential negative social impacts.
c. Significant actual and potential negative social impacts identified in the supply chain.
d.Percentage of suppliers identified as having significant actual and potential negative social impacts with which improvements were agreed upon as a result of assessment.
e. Percentage of suppliers identified as having significant actual and potential negative social impacts with which relationships were terminated as a result of assessment, and why.</t>
  </si>
  <si>
    <t>14.17.10</t>
  </si>
  <si>
    <t xml:space="preserve">Corporate governance, ethics and compliance </t>
  </si>
  <si>
    <t>Anti-Bribery and Anti-Corruption Fact Sheet</t>
  </si>
  <si>
    <t>14.22.1</t>
  </si>
  <si>
    <t>GRI 205: Anti-corruption 2016</t>
  </si>
  <si>
    <t>205-1 Operations assessed for risks related to corruption</t>
  </si>
  <si>
    <t xml:space="preserve">Sustainability Report Page 110
Stakeholders Engagement Fact Sheet </t>
  </si>
  <si>
    <t>205-2 Communication and training about anti-corruption policies and procedures</t>
  </si>
  <si>
    <t>Sustainability Report Page 110
Anti-Bribery and Anti-Corruption Fact Sheet</t>
  </si>
  <si>
    <t>205-3 Confirmed incidents of corruption and actions taken</t>
  </si>
  <si>
    <t>Zero
Sustainability Report Page 110</t>
  </si>
  <si>
    <t>Additional sector disclosure
Report the following information about the organization’s beneficial owners, including joint ventures:
• name, nationality, and country of residence;
• whether they are politically exposed persons;
• level of ownership;
• how ownership or control is exerted.</t>
  </si>
  <si>
    <t>GRI 206: Anti-competitive Behavior 2016</t>
  </si>
  <si>
    <t>206-1 Legal actions for anti-competitive behavior, anti-trust, and monopoly practices</t>
  </si>
  <si>
    <t>GRI 207: Tax 2019</t>
  </si>
  <si>
    <t>207-1 Approach to tax</t>
  </si>
  <si>
    <t>207-2 Tax governance, control, and risk management</t>
  </si>
  <si>
    <t>207-3 Stakeholder engagement and management of concerns related to tax</t>
  </si>
  <si>
    <t>207-4 Country-by-country reporting</t>
  </si>
  <si>
    <t>Additional sector recommendation
For minerals purchased from the state or third parties appointed by the state to sell on their behalf, report:
- volumes and types of minerals purhcased
- full names of the buying entity and the recipient of the payment payments made for the purchase.</t>
  </si>
  <si>
    <t>Annual Report (https://www.endeavourmining.com/investors/quarterly-and-annual-reporting)
ESTMA Report (https://www.endeavourmining.com/esg/governance/payments-governments)</t>
  </si>
  <si>
    <t>Artisanal &amp; Small Scale Gold Mining </t>
  </si>
  <si>
    <t>Artisanal &amp; Small Scale Gold Mining Fact Sheet</t>
  </si>
  <si>
    <t>14.13.1</t>
  </si>
  <si>
    <t>List the mine sites where ASM occurs on or in close proximity to the site</t>
  </si>
  <si>
    <t xml:space="preserve">Sustainability Report page 52
</t>
  </si>
  <si>
    <t>Energy &amp; GHG Emissions &amp; Climate Resilience</t>
  </si>
  <si>
    <t>Climate Change Fact Sheet</t>
  </si>
  <si>
    <t>14.1.1
14.2.1</t>
  </si>
  <si>
    <t>302-1 Energy consumption within the organization</t>
  </si>
  <si>
    <t>Sustainability Report Page 68-70</t>
  </si>
  <si>
    <t>302-2 Energy consumption outside of the organization</t>
  </si>
  <si>
    <t>All</t>
  </si>
  <si>
    <t>Not applicable</t>
  </si>
  <si>
    <t>302-3 Energy intensity</t>
  </si>
  <si>
    <t>302-4 Reduction of energy consumption</t>
  </si>
  <si>
    <t>GRI 305: Emissions 2016</t>
  </si>
  <si>
    <t>305-1 Direct (Scope 1) GHG emissions</t>
  </si>
  <si>
    <t>Sustainability Report Page 68-70
Energy and Emissions Tab</t>
  </si>
  <si>
    <t>Additional sector recommendations
When reporting on gross direct (Scope 1) GHG emissions, include land use change emissions. 
Report a breakdown of the gross direct (Scope 1) GHG emissions by mine site.</t>
  </si>
  <si>
    <t>305-2 Energy indirect (Scope 2) GHG emissions</t>
  </si>
  <si>
    <t>Additional sector recommendations
Report a breakdown of the gross location-based energy indirect (Scope 2) GHG emissions by mine site.
If applicable, report a breakdown of the gross market-based energy indirect (Scope 2) GHG emissions by mine site.</t>
  </si>
  <si>
    <t>305-3 Other indirect (Scope 3) GHG emissions</t>
  </si>
  <si>
    <t>305-4 GHG emissions intensity</t>
  </si>
  <si>
    <t>Additional sector recommendations
Report a breakdown of the GHG emissions intensity ratio by site</t>
  </si>
  <si>
    <t>305-5 Reduction of GHG emissions</t>
  </si>
  <si>
    <t>201-2 Financial implications and other risks and opportunities due to climate change</t>
  </si>
  <si>
    <t>Climate related risks and opportunities are discussed in our TCFD disclosures, available in our annual report here: https://www.endeavourmining.com/investors/results-and-reporting/</t>
  </si>
  <si>
    <t xml:space="preserve">14.2.2
</t>
  </si>
  <si>
    <t>Water Management Fact Sheet</t>
  </si>
  <si>
    <t>14.7.1</t>
  </si>
  <si>
    <t>303-1 Interactions with water as a shared resource</t>
  </si>
  <si>
    <t>Sustainability Report Page 72-73</t>
  </si>
  <si>
    <t>303-2 Management of water discharge-related impacts</t>
  </si>
  <si>
    <t>Sustainability Report Page 72-73
The Water Management Fact Sheet</t>
  </si>
  <si>
    <t>303-3 Water withdrawal</t>
  </si>
  <si>
    <t>Water Management Tab</t>
  </si>
  <si>
    <t>The reporting organization shall report the following information:
iii. seawater
iv. produced water
v. third-party water</t>
  </si>
  <si>
    <t xml:space="preserve">Additional sector recommendation - Report water withdrawal by mine site. </t>
  </si>
  <si>
    <t>303-4 Water discharge</t>
  </si>
  <si>
    <t>Additional sector recommendation - Report water discharge by mine site.</t>
  </si>
  <si>
    <t>303-5 Water consumption</t>
  </si>
  <si>
    <t>Additional sector recommendation - Report water consumption by mine site.</t>
  </si>
  <si>
    <t>Socio-Economic Impacts</t>
  </si>
  <si>
    <t>14.9.1
14.21.1
14.23.1</t>
  </si>
  <si>
    <t>201-1 Direct economic value generated and distributed</t>
  </si>
  <si>
    <t xml:space="preserve">Sustainability Report Page </t>
  </si>
  <si>
    <t>Report community investments by mine site in Communities and Social Tab</t>
  </si>
  <si>
    <t>14.23.2</t>
  </si>
  <si>
    <t>201-3 Defined benefit plan obligations and other retirement plans</t>
  </si>
  <si>
    <t>201-4 Financial assistance received from government</t>
  </si>
  <si>
    <t>GRI 202: Market Presence 2016</t>
  </si>
  <si>
    <t>202-1 Ratios of standard entry level wage by gender compared to local minimum wage</t>
  </si>
  <si>
    <t>202-2 Proportion of senior management hired from the local community</t>
  </si>
  <si>
    <t>GRI 203: Indirect Economic Impacts 2016</t>
  </si>
  <si>
    <t>203-1 Infrastructure investments and services supported</t>
  </si>
  <si>
    <t>Sustainability Report Page 54-60</t>
  </si>
  <si>
    <t>203-2 Significant indirect economic impacts</t>
  </si>
  <si>
    <t>204-1 Proportion of spending on local suppliers</t>
  </si>
  <si>
    <t>Sustainability Report Page 63</t>
  </si>
  <si>
    <t>GRI 204-1 Additional sector recommendation
Report the percentage of the organisation’s procurement spending on local suppliers by mine site.</t>
  </si>
  <si>
    <t>Economic Performance Tab
Sustainability Report Page 63</t>
  </si>
  <si>
    <t>Additional sector disclosure
Report the percentage of workers hired from the local community by mine site and the organization's definition used for ‘local community’.</t>
  </si>
  <si>
    <t xml:space="preserve">Waste Management Fact Sheet
</t>
  </si>
  <si>
    <t>14.5.1
14.15.1</t>
  </si>
  <si>
    <t>306-3 Significant spills</t>
  </si>
  <si>
    <t>Sustainability Report page 102</t>
  </si>
  <si>
    <t>14.5.4
14.15.2</t>
  </si>
  <si>
    <t>Additional sector disclosure - Number of critical incidents in the reporting period, their impacts and actions taken to remediate them.</t>
  </si>
  <si>
    <t>Sustainability Report page 67</t>
  </si>
  <si>
    <t>Additional sector disclosure - The percentage of mine sites with emergency preparedness and response plans in place, and a list of those that do not.</t>
  </si>
  <si>
    <t>Sustainability Report page 31 &amp; 67</t>
  </si>
  <si>
    <t>GRI 306: Waste 2020</t>
  </si>
  <si>
    <t>306-1 Waste generation and significant waste-related impacts</t>
  </si>
  <si>
    <t>Sustainability Report Page 102</t>
  </si>
  <si>
    <t>306-2 Management of significant waste-related impacts</t>
  </si>
  <si>
    <t>306-3 Waste generated</t>
  </si>
  <si>
    <t>Materials, Tailings and Waste Tab</t>
  </si>
  <si>
    <t>GRI 306-3 Additional sector recommendation - When reporting the composition of the waste generated, include a breakdown of the following waste streams, if applicable:
• rock waste;
• tailings
Report a breakdown of the total waste generated and the composition of the waste by mine site.</t>
  </si>
  <si>
    <t>306-4 Waste diverted from disposal</t>
  </si>
  <si>
    <t>Materials, Tailings and Waste Tab
Sustainability Report Page 102</t>
  </si>
  <si>
    <t>GRI 306-4 Additional sector recommendation - When reporting the composition of the waste diverted from disposal, include a breakdown of the following waste streams, if applicable:
• rock waste;
• tailings.
Report a breakdown of the total waste diverted from disposal and the composition of the waste by mine site.</t>
  </si>
  <si>
    <t>306-5 Waste directed to disposal 
When reporting the composition of the waste diverted to disposal, include a breakdown of the following waste streams:
• rock waste;
• tailings.
Report a breakdown of the total waste diverted to disposal and the composition of the waste by mine site.</t>
  </si>
  <si>
    <t>Human rights</t>
  </si>
  <si>
    <t xml:space="preserve">14.14.1 
14.19.1
14.21.1
</t>
  </si>
  <si>
    <t>GRI 409: Forced or Compulsory Labor 2016</t>
  </si>
  <si>
    <t>409-1 Operations and suppliers at significant risk for incidents of forced or compulsory labor</t>
  </si>
  <si>
    <t>The reporting organization shall report the following information:
Operations and suppliers considered to have significant risk for incidents of forced or compulsory labor either in terms of:
i. type of operation (such as manufacturing plant) and supplier;
ii. countries or geographic areas with operations and suppliers considered at risk.
a. Measures taken by the organization in the reporting period intended to contribute to the elimination of all forms of forced or compulsory labor.</t>
  </si>
  <si>
    <t>410-1 Security personnel trained in human rights policies or procedures</t>
  </si>
  <si>
    <t>410-1 Additional sector disclosure
 List the mine sites where involuntary resettlement is planned, ongoing, or has taken place.
For each mine site listed:
• report the number of persons who have been or will be displaced, and a breakdown by gender;
• describe how peoples’ livelihoods and human rights are or could be affected and restored.</t>
  </si>
  <si>
    <t>Community and Social Tab
Sustainability Report 54</t>
  </si>
  <si>
    <t xml:space="preserve">No gender breakdown provided </t>
  </si>
  <si>
    <t xml:space="preserve">Althought we capture the gender breakdown, we do not currently disclose this information. </t>
  </si>
  <si>
    <t>14.12.1</t>
  </si>
  <si>
    <t>Additional sector disclosure - List the locations of operations in conflict-affected or high risk areas and how these were identified.</t>
  </si>
  <si>
    <t>14.24.3</t>
  </si>
  <si>
    <t>Additional sector disclosure - Describe the due diligence process applied for operations in, or when sourcing from, conflict-affected and high-risk areas and whether it aligns with the OECD Due Diligence Guidance for Responsible Supply Chains of Minerals from Conflict-Affected and High-Risk Areas.</t>
  </si>
  <si>
    <t>14.24.4</t>
  </si>
  <si>
    <t>Additional sector disclosure - For operations in conflict-affected or high-risk areas, report the potential negative impacts on workers and local communities, including actions to prevent or mitigate the impacts.</t>
  </si>
  <si>
    <t>Human Rights Policy
Social Performance Policy
Community Engagement</t>
  </si>
  <si>
    <t>14.24.5</t>
  </si>
  <si>
    <t>Employee Attraction, Retention &amp; Development
Labour Practices</t>
  </si>
  <si>
    <t>People Fact Sheet</t>
  </si>
  <si>
    <t>14.17.1
14.20.1</t>
  </si>
  <si>
    <t>GRI 401: Employment 2016</t>
  </si>
  <si>
    <t>401-1 New employee hires and employee turnover</t>
  </si>
  <si>
    <t>401-2 Benefits provided to full-time employees that are not provided to temporary or part-time employees</t>
  </si>
  <si>
    <t>Benefits which are standard for full-time employees of the organization but are not provided to temporary or part-time employees, by significant locations of operation.
These include, as a minimum:
i. life insurance;
ii. health care;
iii. disability and invalidity coverage;
iv. parental leave;
v. retirement provision;
vi. stock ownership;
vii. others.</t>
  </si>
  <si>
    <t xml:space="preserve">Whilst we capture this information, we do not currently disclose this publicly. </t>
  </si>
  <si>
    <t>401-3 Parental leave</t>
  </si>
  <si>
    <t>The reporting organization shall report the following information: 
a. Total number of employees that were entitled to parental leave, by gender.
b. Total number of employees that took parental leave, by gender.
c.Total number of employees that returned to work in the reporting period after parental leave ended, by gender.
d. Total number of employees that returned to work after parental leave ended that were still employed 12 months after their return to work, by gender.
e. Return to work and retention rates of employees that took parental leave, by gender.</t>
  </si>
  <si>
    <t>GRI 402: Labor/Management Relations 2016</t>
  </si>
  <si>
    <t>402-1 Minimum notice periods regarding operational changes</t>
  </si>
  <si>
    <t>The reporting organization shall report the following information: 
a. Minimum number of weeks’ notice typically provided to employees and their
representatives prior to the implementation of significant operational changes that could substantially affect them.
b. For organizations with collective bargaining agreements, report whether the
notice period and provisions for consultation and negotiation are specified in collective agreements.</t>
  </si>
  <si>
    <t>We do not currently disclose this information publicly.</t>
  </si>
  <si>
    <t>14.8.2
14.17.6</t>
  </si>
  <si>
    <t>404-1 Average hours of training per year per employee</t>
  </si>
  <si>
    <t>Workforce Tab
Sustainability Report Page 43</t>
  </si>
  <si>
    <t>14.17.7
14.21.4</t>
  </si>
  <si>
    <t>404-2 Programs for upgrading employee skills and transition assistance programs</t>
  </si>
  <si>
    <t>Sustainability Report Page 43</t>
  </si>
  <si>
    <t>14.8.3
14.17.8</t>
  </si>
  <si>
    <t>404-3 Percentage of employees receiving regular performance and career development reviews</t>
  </si>
  <si>
    <t>Sustainability Report Page 38-43</t>
  </si>
  <si>
    <t>GRI 407: Freedom of Association and Collective Bargaining 2016</t>
  </si>
  <si>
    <t>407-1 Operations and suppliers in which the right to freedom of association and collective bargaining may be at risk</t>
  </si>
  <si>
    <t xml:space="preserve">Sustainability Report Page 40
All countries of operation (Burkina Faso, Senegal and Cote d'Ivoire have ratified ILO C087 - Freedom of Association and Protection of the Right to Organise Convention, 1948 (No. 87), and the majority of the ILO Fundamental Conventions.  </t>
  </si>
  <si>
    <t>Additional sector disclosures: Report the number of strikes and lockouts involving 1,000 or more workers lasting one full shift or longer, and their total duration in worker days</t>
  </si>
  <si>
    <t>Industry &amp; Policy Engagement</t>
  </si>
  <si>
    <t>Sustainability Report page 115</t>
  </si>
  <si>
    <t xml:space="preserve">14.24.1
</t>
  </si>
  <si>
    <t>GRI 415: Public Policy 2016</t>
  </si>
  <si>
    <t>415-1 Political contributions</t>
  </si>
  <si>
    <t>Sustainability Report page 110</t>
  </si>
  <si>
    <t>Diversity, Equality &amp; Inclusion</t>
  </si>
  <si>
    <t>Diversity Fact Sheet and Diversity Policy</t>
  </si>
  <si>
    <t>14.21.1</t>
  </si>
  <si>
    <t>GRI 405: Diversity and Equal Opportunity 2016</t>
  </si>
  <si>
    <t>405-1 Diversity of governance bodies and employees</t>
  </si>
  <si>
    <t>Sustainability Report Page 15</t>
  </si>
  <si>
    <t xml:space="preserve">GRI 405-1 Additional sector recommendation - Report whether the organization has a gender equality plan or policy in place and, if so, provide a summary of the plan, and progress made in implementing the plan. </t>
  </si>
  <si>
    <t>Sustainability Report page 44-46</t>
  </si>
  <si>
    <t>405-2 Ratio of basic salary and remuneration of women to men</t>
  </si>
  <si>
    <t>Ratio of the basic salary and remuneration of women to men for each employee
category, by significant locations of operation.
a.
b. The definition used for ‘significant locations of operation’.</t>
  </si>
  <si>
    <t>GRI 406: Non-discrimination 2016</t>
  </si>
  <si>
    <t>406-1 Incidents of discrimination and corrective actions taken</t>
  </si>
  <si>
    <t>a. Total number of incidents of discrimination during the reporting period.
Status of the incidents and actions taken with reference to the following:
i. Incident reviewed by the organization;
ii. Remediation plans being implemented;
iii.Remediation plans that have been implemented, with results reviewed
through routine internal management review processes;
iv. Incident no longer subject to action.
b. When compiling the information specified in Disclosure 406-1, the reporting
organization shall include incidents of discrimination on grounds of race,
color, sex, religion, political opinion, national extraction, or social origin as
defined by the ILO, or other relevant forms of discrimination involving
internal and/or external stakeholders across operations in the reporting
period.</t>
  </si>
  <si>
    <t>We capture this information, however we do not currently report on this publicly.</t>
  </si>
  <si>
    <t>Energy and Emissions Tab
Sustainability Report Page 69</t>
  </si>
  <si>
    <t>Energy and Emissions Tab
Sustainability Report Page 68-69</t>
  </si>
  <si>
    <t>The quantity and type of non-GHG air pollutant emissions are not currently available – this will be improved in the future if possible</t>
  </si>
  <si>
    <t>Water Management Tab
Sustainability Report Page 72-73</t>
  </si>
  <si>
    <t>Water Management Tab
Sustainability Report Page 67</t>
  </si>
  <si>
    <t>Waste Management Fact Sheet
Sustainability Report Page 102</t>
  </si>
  <si>
    <t>The Waste Management Fact Sheet
Sustainability Report Page 67</t>
  </si>
  <si>
    <t>Waste Management Tab
Sustainability Report Page 74</t>
  </si>
  <si>
    <t xml:space="preserve">Waste Management Tab </t>
  </si>
  <si>
    <t>EM-MM-150a.9</t>
  </si>
  <si>
    <t>Number of significant incidents associated with hazardous materials and waste management</t>
  </si>
  <si>
    <t>Waste Management Tab
Environmental Stewardship Tab</t>
  </si>
  <si>
    <t>EM-MM-150a.10</t>
  </si>
  <si>
    <t>Description of waste and hazardous materials management policies and procedures for active and inactive operations</t>
  </si>
  <si>
    <t>Sustainability Report Page 74</t>
  </si>
  <si>
    <t>Sustainability Report page 66
Biodiversity Fact Sheet
Waste Management Fact Sheet
Water Management Tab</t>
  </si>
  <si>
    <t>The Sabodala Massawa mine (3.3Moz proven and probable reserves) is located within 50 Km of Parc National du Niokola-Koba (IUCN Cat II). The Hounde Mine (2.6Moz proven and probable reserves) is approximately 50 km from Mare aux Hippopotames classified forest which is also a recognised UNESCO Man and Biosphere (MAB) Reserve, a Ramsar wetland site and a Key Biodiversity Area.</t>
  </si>
  <si>
    <t>Our Hounde and Mana mines in Burkina Faso are the sites with proven and probable reserves located in an area of conflict. The areas are classified as Level 2 and 4 according to the 2023 index from the Heidelberg Institute for International Conflict Research. They represent approximately 18% on a 100% of proved &amp; probable reserves, as at 31 December 2024. We use the Heidelberg index as it provides regional level information and is recommended by the World Gold Council Conflict-Free Gold Standard®.</t>
  </si>
  <si>
    <t>The Supply Chain and Human Rights Fact Sheets which discuss our Management Approach are available here: https://www.endeavourmining.com/esg/esg-reporting.
We also publish a Conflict Free Gold Report.</t>
  </si>
  <si>
    <t>SASB EM-MM-210b.1</t>
  </si>
  <si>
    <t>Discussion of process to manage risks and opportunities associated with community rights and interests</t>
  </si>
  <si>
    <t>Sustainability Report Page 17-19, 49-55</t>
  </si>
  <si>
    <t>Community &amp; Social Tab</t>
  </si>
  <si>
    <t>Percentage of active workforce employed under collective agreements</t>
  </si>
  <si>
    <t>Sustainability Report Page 40
Workforce tab</t>
  </si>
  <si>
    <t>(1) All-incidence rate, (2) fatality rate, (3) near miss frequency rate (NMFR) and (4) average hours of health, safety, and emergency response training for (a) full-time employees and (b) contract employees</t>
  </si>
  <si>
    <t>Sustainability Report Page 26-27
Health &amp; Safety Tab</t>
  </si>
  <si>
    <t>Sustainability Report Page 110</t>
  </si>
  <si>
    <t>Not applicable - Production in Senegal (69), Burkina Faso (82), and Côte d’Ivoire (69)</t>
  </si>
  <si>
    <t>Topics in the applicable GRI Sector Standards determined as not material</t>
  </si>
  <si>
    <t>TOPIC</t>
  </si>
  <si>
    <t>EXPLANATION</t>
  </si>
  <si>
    <t>[Title of GRI Sector Standard]</t>
  </si>
  <si>
    <t>14.3 Air emissions</t>
  </si>
  <si>
    <t>Topic deemed non-material for disclosure purpose, as it scored the amongst the lowest in our recent Double Materialty Assessment and falls under
the ‘medium priority’ threshold.</t>
  </si>
  <si>
    <t>14.11 Rights of Indigenous People</t>
  </si>
  <si>
    <t>Endeavour confirms there are no indigenous people (as defined by IFC PS &amp;) who are or could be affected by our operations.</t>
  </si>
  <si>
    <t>14.18 Child Labour</t>
  </si>
  <si>
    <t>Endeavour does not tolerate child labour, and it is not present in our operations or supply chain. Therefore, it is not deemed a material topic from a financial or operational perspective, despite its broader social impact. Since we have robust policies and practices in place to ensure compliance with ethical labour standards, child labour does not pose a direct risk to our business performance.</t>
  </si>
  <si>
    <t>-</t>
  </si>
  <si>
    <t>Non Operations (Explo+Projects+ Regional office &amp;EDVA)</t>
  </si>
  <si>
    <t>Work-Related Injuries Endeavour</t>
  </si>
  <si>
    <t>Work-Related Injuries Contractors</t>
  </si>
  <si>
    <t>Electricity Consumption</t>
  </si>
  <si>
    <t>Other Energy Sources</t>
  </si>
  <si>
    <t>Electricity Sources</t>
  </si>
  <si>
    <t>Total Energy Consumption from Fuel Sources (GJ)</t>
  </si>
  <si>
    <t>Total Energy Consumption from Electricity Sources (GJ)</t>
  </si>
  <si>
    <t>Total Energy Consumption from Other Sources (GJ)</t>
  </si>
  <si>
    <t>Purchased Electricity (MWh)</t>
  </si>
  <si>
    <t>Purchased Electricity_Renewable (MWh)</t>
  </si>
  <si>
    <t>Purchased Electricity_Non Renewable (MWh)</t>
  </si>
  <si>
    <t>Self Generated Electricity Electricity (MWh)</t>
  </si>
  <si>
    <t>Self Generated Electricity_Renewable (MWh)</t>
  </si>
  <si>
    <t>Self Generated Electricity_Non Renewable (MWh)</t>
  </si>
  <si>
    <t>Total Renewable Electricity (MWh)</t>
  </si>
  <si>
    <t>Total Electricity (MWh)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</si>
</sst>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43" formatCode="_-* #,##0.00_-;\-* #,##0.00_-;_-* &quot;-&quot;??_-;_-@_-"/>
    <numFmt numFmtId="164" formatCode="0.0"/>
    <numFmt numFmtId="165" formatCode="0.000"/>
    <numFmt numFmtId="166" formatCode="0.0000"/>
    <numFmt numFmtId="167" formatCode="#,##0.0000"/>
    <numFmt numFmtId="168" formatCode="#,##0_ ;\-#,##0\ "/>
    <numFmt numFmtId="169" formatCode="#,##0.0000000"/>
    <numFmt numFmtId="170" formatCode="#,##0.000"/>
    <numFmt numFmtId="171" formatCode="_-* #,##0_-;\-* #,##0_-;_-* &quot;-&quot;??_-;_-@_-"/>
    <numFmt numFmtId="172" formatCode="_-* #,##0.00\ _R_$_-;\-* #,##0.00\ _R_$_-;_-* &quot;-&quot;??\ _R_$_-;_-@_-"/>
    <numFmt numFmtId="173" formatCode="0.0%"/>
  </numFmts>
  <fonts count="94" x14ac:knownFonts="1">
    <font>
      <sz val="11"/>
      <color theme="1"/>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sz val="9"/>
      <color theme="1"/>
      <name val="Calibri"/>
      <family val="2"/>
      <scheme val="minor"/>
    </font>
    <font>
      <b/>
      <sz val="14"/>
      <color theme="1"/>
      <name val="Calibri Light"/>
      <family val="2"/>
      <scheme val="major"/>
    </font>
    <font>
      <b/>
      <sz val="14"/>
      <color theme="4"/>
      <name val="Calibri"/>
      <family val="2"/>
      <scheme val="minor"/>
    </font>
    <font>
      <sz val="14"/>
      <color theme="4"/>
      <name val="Calibri"/>
      <family val="2"/>
      <scheme val="minor"/>
    </font>
    <font>
      <sz val="14"/>
      <color theme="1"/>
      <name val="Calibri"/>
      <family val="2"/>
      <scheme val="minor"/>
    </font>
    <font>
      <sz val="11"/>
      <color rgb="FF000000"/>
      <name val="Calibri"/>
      <family val="2"/>
      <scheme val="minor"/>
    </font>
    <font>
      <b/>
      <sz val="11"/>
      <color rgb="FF000000"/>
      <name val="Calibri"/>
      <family val="2"/>
      <scheme val="minor"/>
    </font>
    <font>
      <sz val="11"/>
      <color theme="6"/>
      <name val="Calibri"/>
      <family val="2"/>
      <scheme val="minor"/>
    </font>
    <font>
      <sz val="11"/>
      <color rgb="FF00B050"/>
      <name val="Calibri"/>
      <family val="2"/>
      <scheme val="minor"/>
    </font>
    <font>
      <vertAlign val="subscript"/>
      <sz val="11"/>
      <color rgb="FF000000"/>
      <name val="Calibri"/>
      <family val="2"/>
      <scheme val="minor"/>
    </font>
    <font>
      <u/>
      <sz val="11"/>
      <color theme="10"/>
      <name val="Calibri"/>
      <family val="2"/>
      <scheme val="minor"/>
    </font>
    <font>
      <i/>
      <sz val="11"/>
      <color theme="1"/>
      <name val="Calibri"/>
      <family val="2"/>
      <scheme val="minor"/>
    </font>
    <font>
      <b/>
      <sz val="14"/>
      <name val="Calibri"/>
      <family val="2"/>
      <scheme val="minor"/>
    </font>
    <font>
      <sz val="11"/>
      <color theme="4"/>
      <name val="Calibri"/>
      <family val="2"/>
      <scheme val="minor"/>
    </font>
    <font>
      <sz val="9"/>
      <color theme="1"/>
      <name val="Arial"/>
      <family val="2"/>
    </font>
    <font>
      <b/>
      <sz val="14"/>
      <name val="Avenir Next LT Pro"/>
      <family val="2"/>
    </font>
    <font>
      <sz val="12"/>
      <color rgb="FF000000"/>
      <name val="Calibri"/>
      <family val="2"/>
      <scheme val="minor"/>
    </font>
    <font>
      <sz val="12"/>
      <name val="Calibri"/>
      <family val="2"/>
      <scheme val="minor"/>
    </font>
    <font>
      <sz val="10"/>
      <color theme="1"/>
      <name val="Calibri"/>
      <family val="2"/>
      <scheme val="minor"/>
    </font>
    <font>
      <b/>
      <sz val="14"/>
      <color theme="1"/>
      <name val="Calibri"/>
      <family val="2"/>
      <scheme val="minor"/>
    </font>
    <font>
      <sz val="11"/>
      <name val="Calibri"/>
      <family val="2"/>
      <scheme val="minor"/>
    </font>
    <font>
      <u/>
      <sz val="11"/>
      <name val="Calibri"/>
      <family val="2"/>
      <scheme val="minor"/>
    </font>
    <font>
      <b/>
      <sz val="12"/>
      <color theme="1"/>
      <name val="Calibri"/>
      <family val="2"/>
      <scheme val="minor"/>
    </font>
    <font>
      <sz val="12"/>
      <color theme="1"/>
      <name val="Calibri"/>
      <family val="2"/>
      <scheme val="minor"/>
    </font>
    <font>
      <sz val="11"/>
      <color theme="1"/>
      <name val="Calibri"/>
      <family val="2"/>
    </font>
    <font>
      <sz val="11"/>
      <color rgb="FF000000"/>
      <name val="Calibri"/>
      <family val="2"/>
    </font>
    <font>
      <sz val="9"/>
      <color rgb="FF000000"/>
      <name val="Calibri"/>
      <family val="2"/>
    </font>
    <font>
      <b/>
      <sz val="11"/>
      <name val="Calibri"/>
      <family val="2"/>
      <scheme val="minor"/>
    </font>
    <font>
      <sz val="9"/>
      <color rgb="FFFF0000"/>
      <name val="Calibri"/>
      <family val="2"/>
      <scheme val="minor"/>
    </font>
    <font>
      <b/>
      <sz val="14"/>
      <color rgb="FF1B9A3A"/>
      <name val="Calibri"/>
      <family val="2"/>
      <scheme val="minor"/>
    </font>
    <font>
      <b/>
      <sz val="12"/>
      <color rgb="FF1B9A3A"/>
      <name val="Calibri"/>
      <family val="2"/>
      <scheme val="minor"/>
    </font>
    <font>
      <b/>
      <sz val="14"/>
      <color rgb="FF145FAE"/>
      <name val="Calibri"/>
      <family val="2"/>
      <scheme val="minor"/>
    </font>
    <font>
      <b/>
      <sz val="14"/>
      <color rgb="FFEF631A"/>
      <name val="Calibri"/>
      <family val="2"/>
      <scheme val="minor"/>
    </font>
    <font>
      <sz val="11"/>
      <color rgb="FF1B9A3A"/>
      <name val="Calibri"/>
      <family val="2"/>
      <scheme val="minor"/>
    </font>
    <font>
      <b/>
      <sz val="11"/>
      <color rgb="FF145FAE"/>
      <name val="Calibri"/>
      <family val="2"/>
      <scheme val="minor"/>
    </font>
    <font>
      <b/>
      <sz val="11"/>
      <color rgb="FFEF631A"/>
      <name val="Calibri"/>
      <family val="2"/>
      <scheme val="minor"/>
    </font>
    <font>
      <b/>
      <sz val="12"/>
      <color rgb="FF145FAE"/>
      <name val="Calibri"/>
      <family val="2"/>
      <scheme val="minor"/>
    </font>
    <font>
      <sz val="11"/>
      <color rgb="FF145FAE"/>
      <name val="Calibri"/>
      <family val="2"/>
      <scheme val="minor"/>
    </font>
    <font>
      <strike/>
      <sz val="11"/>
      <name val="Calibri"/>
      <family val="2"/>
      <scheme val="minor"/>
    </font>
    <font>
      <sz val="26"/>
      <name val="Calibri"/>
      <family val="2"/>
      <scheme val="minor"/>
    </font>
    <font>
      <b/>
      <vertAlign val="subscript"/>
      <sz val="11"/>
      <color theme="1"/>
      <name val="Calibri"/>
      <family val="2"/>
      <scheme val="minor"/>
    </font>
    <font>
      <b/>
      <vertAlign val="subscript"/>
      <sz val="11"/>
      <color rgb="FF000000"/>
      <name val="Calibri"/>
      <family val="2"/>
      <scheme val="minor"/>
    </font>
    <font>
      <b/>
      <sz val="9"/>
      <color theme="1"/>
      <name val="Calibri"/>
      <family val="2"/>
      <scheme val="minor"/>
    </font>
    <font>
      <vertAlign val="superscript"/>
      <sz val="11"/>
      <color theme="1"/>
      <name val="Calibri"/>
      <family val="2"/>
      <scheme val="minor"/>
    </font>
    <font>
      <i/>
      <vertAlign val="superscript"/>
      <sz val="11"/>
      <color theme="1"/>
      <name val="Calibri"/>
      <family val="2"/>
      <scheme val="minor"/>
    </font>
    <font>
      <i/>
      <sz val="11"/>
      <name val="Calibri"/>
      <family val="2"/>
      <scheme val="minor"/>
    </font>
    <font>
      <sz val="11"/>
      <name val="Calibri"/>
      <family val="2"/>
    </font>
    <font>
      <i/>
      <sz val="11"/>
      <color theme="1"/>
      <name val="Calibri"/>
      <family val="2"/>
    </font>
    <font>
      <sz val="8"/>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sz val="10"/>
      <name val="Arial"/>
      <family val="2"/>
    </font>
    <font>
      <b/>
      <sz val="18"/>
      <color theme="3"/>
      <name val="Calibri Light"/>
      <family val="2"/>
      <scheme val="major"/>
    </font>
    <font>
      <sz val="11"/>
      <color rgb="FF9C6500"/>
      <name val="Calibri"/>
      <family val="2"/>
      <scheme val="minor"/>
    </font>
    <font>
      <sz val="10"/>
      <name val="MS Sans Serif"/>
      <family val="2"/>
    </font>
    <font>
      <u/>
      <sz val="10"/>
      <color theme="10"/>
      <name val="Arial"/>
      <family val="2"/>
    </font>
    <font>
      <u/>
      <sz val="11"/>
      <color theme="10"/>
      <name val="Calibri"/>
      <family val="2"/>
    </font>
    <font>
      <sz val="11"/>
      <color theme="1"/>
      <name val="Arial"/>
      <family val="2"/>
    </font>
    <font>
      <sz val="10"/>
      <color indexed="8"/>
      <name val="Arial"/>
      <family val="2"/>
    </font>
    <font>
      <sz val="10"/>
      <color rgb="FF000000"/>
      <name val="Arial"/>
      <family val="2"/>
    </font>
    <font>
      <b/>
      <sz val="20"/>
      <name val="Arial"/>
      <family val="2"/>
    </font>
    <font>
      <b/>
      <sz val="11"/>
      <color theme="0"/>
      <name val="Arial"/>
      <family val="2"/>
    </font>
    <font>
      <sz val="11"/>
      <name val="Arial"/>
      <family val="2"/>
    </font>
    <font>
      <b/>
      <sz val="20"/>
      <color rgb="FF002855"/>
      <name val="Arial"/>
      <family val="2"/>
    </font>
    <font>
      <b/>
      <sz val="11"/>
      <color rgb="FFFFFFFF"/>
      <name val="Arial"/>
      <family val="2"/>
    </font>
    <font>
      <b/>
      <sz val="10"/>
      <color rgb="FFFFFFFF"/>
      <name val="Arial"/>
      <family val="2"/>
    </font>
    <font>
      <b/>
      <sz val="16"/>
      <color rgb="FFFFFFFF"/>
      <name val="Arial"/>
      <family val="2"/>
    </font>
    <font>
      <b/>
      <sz val="11"/>
      <color theme="1"/>
      <name val="Arial"/>
      <family val="2"/>
    </font>
    <font>
      <sz val="11"/>
      <color rgb="FFFF0000"/>
      <name val="Arial"/>
      <family val="2"/>
    </font>
    <font>
      <sz val="11"/>
      <color rgb="FF000000"/>
      <name val="Arial"/>
      <family val="2"/>
    </font>
    <font>
      <b/>
      <sz val="11"/>
      <name val="Arial"/>
      <family val="2"/>
    </font>
    <font>
      <i/>
      <sz val="11"/>
      <name val="Arial"/>
      <family val="2"/>
    </font>
    <font>
      <b/>
      <sz val="11"/>
      <color rgb="FF000000"/>
      <name val="Arial"/>
      <family val="2"/>
    </font>
    <font>
      <b/>
      <i/>
      <sz val="11"/>
      <color theme="1"/>
      <name val="Arial"/>
      <family val="2"/>
    </font>
    <font>
      <b/>
      <i/>
      <sz val="11"/>
      <name val="Arial"/>
      <family val="2"/>
    </font>
    <font>
      <b/>
      <sz val="16"/>
      <color theme="0"/>
      <name val="Arial"/>
      <family val="2"/>
    </font>
    <font>
      <i/>
      <sz val="11"/>
      <color theme="1"/>
      <name val="Arial"/>
      <family val="2"/>
    </font>
    <font>
      <i/>
      <sz val="9"/>
      <color rgb="FFFFFFFF"/>
      <name val="Arial"/>
      <family val="2"/>
    </font>
    <font>
      <sz val="9"/>
      <name val="Arial"/>
      <family val="2"/>
    </font>
    <font>
      <i/>
      <sz val="9"/>
      <name val="Arial"/>
      <family val="2"/>
    </font>
  </fonts>
  <fills count="51">
    <fill>
      <patternFill patternType="none"/>
    </fill>
    <fill>
      <patternFill patternType="gray125"/>
    </fill>
    <fill>
      <patternFill patternType="solid">
        <fgColor theme="2" tint="0.79998168889431442"/>
        <bgColor indexed="64"/>
      </patternFill>
    </fill>
    <fill>
      <patternFill patternType="solid">
        <fgColor theme="0"/>
        <bgColor indexed="64"/>
      </patternFill>
    </fill>
    <fill>
      <patternFill patternType="solid">
        <fgColor theme="0" tint="-0.14999847407452621"/>
        <bgColor indexed="64"/>
      </patternFill>
    </fill>
    <fill>
      <patternFill patternType="solid">
        <fgColor rgb="FFFFFFFF"/>
        <bgColor rgb="FF000000"/>
      </patternFill>
    </fill>
    <fill>
      <patternFill patternType="solid">
        <fgColor rgb="FFFFFFFF"/>
        <bgColor indexed="64"/>
      </patternFill>
    </fill>
    <fill>
      <patternFill patternType="solid">
        <fgColor theme="9"/>
        <bgColor indexed="64"/>
      </patternFill>
    </fill>
    <fill>
      <patternFill patternType="solid">
        <fgColor theme="4"/>
        <bgColor indexed="64"/>
      </patternFill>
    </fill>
    <fill>
      <patternFill patternType="solid">
        <fgColor theme="3"/>
        <bgColor indexed="64"/>
      </patternFill>
    </fill>
    <fill>
      <patternFill patternType="solid">
        <fgColor theme="2"/>
        <bgColor indexed="64"/>
      </patternFill>
    </fill>
    <fill>
      <patternFill patternType="solid">
        <fgColor theme="6"/>
        <bgColor indexed="64"/>
      </patternFill>
    </fill>
    <fill>
      <patternFill patternType="solid">
        <fgColor theme="6"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2" tint="-9.9978637043366805E-2"/>
        <bgColor indexed="64"/>
      </patternFill>
    </fill>
    <fill>
      <patternFill patternType="solid">
        <fgColor rgb="FF23559F"/>
        <bgColor indexed="64"/>
      </patternFill>
    </fill>
    <fill>
      <patternFill patternType="solid">
        <fgColor rgb="FF4F74AE"/>
        <bgColor indexed="64"/>
      </patternFill>
    </fill>
    <fill>
      <patternFill patternType="solid">
        <fgColor rgb="FFD9E2EE"/>
        <bgColor indexed="64"/>
      </patternFill>
    </fill>
    <fill>
      <patternFill patternType="solid">
        <fgColor rgb="FFE3E4E5"/>
        <bgColor indexed="64"/>
      </patternFill>
    </fill>
    <fill>
      <patternFill patternType="solid">
        <fgColor rgb="FF9DB3D3"/>
        <bgColor indexed="64"/>
      </patternFill>
    </fill>
    <fill>
      <patternFill patternType="solid">
        <fgColor theme="4" tint="0.79998168889431442"/>
        <bgColor indexed="64"/>
      </patternFill>
    </fill>
  </fills>
  <borders count="36">
    <border>
      <left/>
      <right/>
      <top/>
      <bottom/>
      <diagonal/>
    </border>
    <border>
      <left/>
      <right/>
      <top/>
      <bottom style="medium">
        <color indexed="64"/>
      </bottom>
      <diagonal/>
    </border>
    <border>
      <left/>
      <right/>
      <top style="medium">
        <color indexed="64"/>
      </top>
      <bottom/>
      <diagonal/>
    </border>
    <border>
      <left/>
      <right/>
      <top style="medium">
        <color indexed="64"/>
      </top>
      <bottom style="thin">
        <color indexed="64"/>
      </bottom>
      <diagonal/>
    </border>
    <border>
      <left/>
      <right/>
      <top style="thin">
        <color indexed="64"/>
      </top>
      <bottom style="thin">
        <color indexed="64"/>
      </bottom>
      <diagonal/>
    </border>
    <border>
      <left/>
      <right/>
      <top style="thin">
        <color indexed="64"/>
      </top>
      <bottom/>
      <diagonal/>
    </border>
    <border>
      <left/>
      <right/>
      <top style="thin">
        <color indexed="64"/>
      </top>
      <bottom style="medium">
        <color indexed="64"/>
      </bottom>
      <diagonal/>
    </border>
    <border>
      <left/>
      <right/>
      <top/>
      <bottom style="thin">
        <color indexed="64"/>
      </bottom>
      <diagonal/>
    </border>
    <border>
      <left style="medium">
        <color indexed="64"/>
      </left>
      <right/>
      <top style="thin">
        <color indexed="64"/>
      </top>
      <bottom style="thin">
        <color indexed="64"/>
      </bottom>
      <diagonal/>
    </border>
    <border>
      <left/>
      <right/>
      <top style="medium">
        <color indexed="64"/>
      </top>
      <bottom style="medium">
        <color indexed="64"/>
      </bottom>
      <diagonal/>
    </border>
    <border>
      <left style="thin">
        <color indexed="64"/>
      </left>
      <right/>
      <top/>
      <bottom/>
      <diagonal/>
    </border>
    <border>
      <left style="thin">
        <color indexed="64"/>
      </left>
      <right/>
      <top/>
      <bottom style="thin">
        <color indexed="64"/>
      </bottom>
      <diagonal/>
    </border>
    <border>
      <left style="medium">
        <color rgb="FFD9D9D9"/>
      </left>
      <right style="medium">
        <color rgb="FFD9D9D9"/>
      </right>
      <top style="thin">
        <color indexed="64"/>
      </top>
      <bottom style="thin">
        <color indexed="64"/>
      </bottom>
      <diagonal/>
    </border>
    <border>
      <left style="medium">
        <color rgb="FFD9D9D9"/>
      </left>
      <right style="medium">
        <color rgb="FFD9D9D9"/>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rgb="FF788498"/>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diagonal/>
    </border>
    <border>
      <left/>
      <right style="thin">
        <color indexed="64"/>
      </right>
      <top/>
      <bottom/>
      <diagonal/>
    </border>
  </borders>
  <cellStyleXfs count="424">
    <xf numFmtId="0" fontId="0" fillId="0" borderId="0"/>
    <xf numFmtId="43" fontId="1" fillId="0" borderId="0" applyFont="0" applyFill="0" applyBorder="0" applyAlignment="0" applyProtection="0"/>
    <xf numFmtId="9" fontId="1" fillId="0" borderId="0" applyFont="0" applyFill="0" applyBorder="0" applyAlignment="0" applyProtection="0"/>
    <xf numFmtId="0" fontId="1" fillId="0" borderId="0"/>
    <xf numFmtId="0" fontId="14" fillId="0" borderId="0" applyNumberFormat="0" applyFill="0" applyBorder="0" applyAlignment="0" applyProtection="0"/>
    <xf numFmtId="43" fontId="1" fillId="0" borderId="0" applyFont="0" applyFill="0" applyBorder="0" applyAlignment="0" applyProtection="0"/>
    <xf numFmtId="0" fontId="53" fillId="0" borderId="17" applyNumberFormat="0" applyFill="0" applyAlignment="0" applyProtection="0"/>
    <xf numFmtId="0" fontId="54" fillId="0" borderId="18" applyNumberFormat="0" applyFill="0" applyAlignment="0" applyProtection="0"/>
    <xf numFmtId="0" fontId="55" fillId="0" borderId="19" applyNumberFormat="0" applyFill="0" applyAlignment="0" applyProtection="0"/>
    <xf numFmtId="0" fontId="55" fillId="0" borderId="0" applyNumberFormat="0" applyFill="0" applyBorder="0" applyAlignment="0" applyProtection="0"/>
    <xf numFmtId="0" fontId="56" fillId="13" borderId="0" applyNumberFormat="0" applyBorder="0" applyAlignment="0" applyProtection="0"/>
    <xf numFmtId="0" fontId="57" fillId="14" borderId="0" applyNumberFormat="0" applyBorder="0" applyAlignment="0" applyProtection="0"/>
    <xf numFmtId="0" fontId="58" fillId="16" borderId="20" applyNumberFormat="0" applyAlignment="0" applyProtection="0"/>
    <xf numFmtId="0" fontId="59" fillId="17" borderId="21" applyNumberFormat="0" applyAlignment="0" applyProtection="0"/>
    <xf numFmtId="0" fontId="60" fillId="17" borderId="20" applyNumberFormat="0" applyAlignment="0" applyProtection="0"/>
    <xf numFmtId="0" fontId="61" fillId="0" borderId="22" applyNumberFormat="0" applyFill="0" applyAlignment="0" applyProtection="0"/>
    <xf numFmtId="0" fontId="62" fillId="18" borderId="23" applyNumberFormat="0" applyAlignment="0" applyProtection="0"/>
    <xf numFmtId="0" fontId="2" fillId="0" borderId="0" applyNumberFormat="0" applyFill="0" applyBorder="0" applyAlignment="0" applyProtection="0"/>
    <xf numFmtId="0" fontId="1" fillId="19" borderId="24" applyNumberFormat="0" applyFont="0" applyAlignment="0" applyProtection="0"/>
    <xf numFmtId="0" fontId="63" fillId="0" borderId="0" applyNumberFormat="0" applyFill="0" applyBorder="0" applyAlignment="0" applyProtection="0"/>
    <xf numFmtId="0" fontId="3" fillId="0" borderId="25" applyNumberFormat="0" applyFill="0" applyAlignment="0" applyProtection="0"/>
    <xf numFmtId="0" fontId="64"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64"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64"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64" fillId="32"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64" fillId="36"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64" fillId="40"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66" fillId="0" borderId="0" applyNumberFormat="0" applyFill="0" applyBorder="0" applyAlignment="0" applyProtection="0"/>
    <xf numFmtId="0" fontId="67" fillId="15" borderId="0" applyNumberFormat="0" applyBorder="0" applyAlignment="0" applyProtection="0"/>
    <xf numFmtId="0" fontId="64" fillId="23" borderId="0" applyNumberFormat="0" applyBorder="0" applyAlignment="0" applyProtection="0"/>
    <xf numFmtId="0" fontId="64" fillId="27" borderId="0" applyNumberFormat="0" applyBorder="0" applyAlignment="0" applyProtection="0"/>
    <xf numFmtId="0" fontId="64" fillId="31" borderId="0" applyNumberFormat="0" applyBorder="0" applyAlignment="0" applyProtection="0"/>
    <xf numFmtId="0" fontId="64" fillId="35" borderId="0" applyNumberFormat="0" applyBorder="0" applyAlignment="0" applyProtection="0"/>
    <xf numFmtId="0" fontId="64" fillId="39" borderId="0" applyNumberFormat="0" applyBorder="0" applyAlignment="0" applyProtection="0"/>
    <xf numFmtId="0" fontId="64" fillId="43" borderId="0" applyNumberFormat="0" applyBorder="0" applyAlignment="0" applyProtection="0"/>
    <xf numFmtId="0" fontId="1" fillId="0" borderId="0"/>
    <xf numFmtId="0" fontId="1" fillId="0" borderId="0"/>
    <xf numFmtId="0" fontId="65" fillId="0" borderId="0"/>
    <xf numFmtId="0" fontId="1" fillId="0" borderId="0"/>
    <xf numFmtId="0" fontId="1" fillId="0" borderId="0"/>
    <xf numFmtId="0" fontId="65" fillId="0" borderId="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9" fontId="65" fillId="0" borderId="0" applyFont="0" applyFill="0" applyBorder="0" applyAlignment="0" applyProtection="0"/>
    <xf numFmtId="9" fontId="1" fillId="0" borderId="0" applyFont="0" applyFill="0" applyBorder="0" applyAlignment="0" applyProtection="0"/>
    <xf numFmtId="0" fontId="1" fillId="0" borderId="0"/>
    <xf numFmtId="0" fontId="65" fillId="0" borderId="0"/>
    <xf numFmtId="0" fontId="1" fillId="0" borderId="0"/>
    <xf numFmtId="0" fontId="65" fillId="0" borderId="0"/>
    <xf numFmtId="0" fontId="68" fillId="0" borderId="0"/>
    <xf numFmtId="0" fontId="1" fillId="0" borderId="0"/>
    <xf numFmtId="0" fontId="1" fillId="0" borderId="0"/>
    <xf numFmtId="0" fontId="1" fillId="0" borderId="0"/>
    <xf numFmtId="0" fontId="1" fillId="0" borderId="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0" borderId="0"/>
    <xf numFmtId="0" fontId="1" fillId="21" borderId="0" applyNumberFormat="0" applyBorder="0" applyAlignment="0" applyProtection="0"/>
    <xf numFmtId="0" fontId="1" fillId="21" borderId="0" applyNumberFormat="0" applyBorder="0" applyAlignment="0" applyProtection="0"/>
    <xf numFmtId="0" fontId="1" fillId="21" borderId="0" applyNumberFormat="0" applyBorder="0" applyAlignment="0" applyProtection="0"/>
    <xf numFmtId="0" fontId="1" fillId="25" borderId="0" applyNumberFormat="0" applyBorder="0" applyAlignment="0" applyProtection="0"/>
    <xf numFmtId="0" fontId="1" fillId="25" borderId="0" applyNumberFormat="0" applyBorder="0" applyAlignment="0" applyProtection="0"/>
    <xf numFmtId="0" fontId="1" fillId="25" borderId="0" applyNumberFormat="0" applyBorder="0" applyAlignment="0" applyProtection="0"/>
    <xf numFmtId="0" fontId="1" fillId="29" borderId="0" applyNumberFormat="0" applyBorder="0" applyAlignment="0" applyProtection="0"/>
    <xf numFmtId="0" fontId="1" fillId="29" borderId="0" applyNumberFormat="0" applyBorder="0" applyAlignment="0" applyProtection="0"/>
    <xf numFmtId="0" fontId="1" fillId="29" borderId="0" applyNumberFormat="0" applyBorder="0" applyAlignment="0" applyProtection="0"/>
    <xf numFmtId="0" fontId="1" fillId="33" borderId="0" applyNumberFormat="0" applyBorder="0" applyAlignment="0" applyProtection="0"/>
    <xf numFmtId="0" fontId="1" fillId="33" borderId="0" applyNumberFormat="0" applyBorder="0" applyAlignment="0" applyProtection="0"/>
    <xf numFmtId="0" fontId="1" fillId="33"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0" borderId="0"/>
    <xf numFmtId="0" fontId="1" fillId="0" borderId="0"/>
    <xf numFmtId="0" fontId="1" fillId="19" borderId="24" applyNumberFormat="0" applyFont="0" applyAlignment="0" applyProtection="0"/>
    <xf numFmtId="0" fontId="1" fillId="19" borderId="24" applyNumberFormat="0" applyFont="0" applyAlignment="0" applyProtection="0"/>
    <xf numFmtId="0" fontId="1" fillId="19" borderId="24" applyNumberFormat="0" applyFont="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0" borderId="0"/>
    <xf numFmtId="0" fontId="1" fillId="19" borderId="24" applyNumberFormat="0" applyFont="0" applyAlignment="0" applyProtection="0"/>
    <xf numFmtId="0" fontId="1" fillId="21" borderId="0" applyNumberFormat="0" applyBorder="0" applyAlignment="0" applyProtection="0"/>
    <xf numFmtId="0" fontId="1" fillId="22"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3" borderId="0" applyNumberFormat="0" applyBorder="0" applyAlignment="0" applyProtection="0"/>
    <xf numFmtId="0" fontId="1" fillId="34" borderId="0" applyNumberFormat="0" applyBorder="0" applyAlignment="0" applyProtection="0"/>
    <xf numFmtId="0" fontId="1" fillId="37" borderId="0" applyNumberFormat="0" applyBorder="0" applyAlignment="0" applyProtection="0"/>
    <xf numFmtId="0" fontId="1" fillId="38"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65" fillId="0" borderId="0"/>
    <xf numFmtId="43" fontId="65" fillId="0" borderId="0" applyFont="0" applyFill="0" applyBorder="0" applyAlignment="0" applyProtection="0"/>
    <xf numFmtId="0" fontId="65" fillId="0" borderId="0"/>
    <xf numFmtId="0" fontId="1" fillId="0" borderId="0"/>
    <xf numFmtId="0" fontId="70" fillId="0" borderId="0" applyNumberFormat="0" applyFill="0" applyBorder="0" applyAlignment="0" applyProtection="0">
      <alignment vertical="top"/>
      <protection locked="0"/>
    </xf>
    <xf numFmtId="0" fontId="65" fillId="0" borderId="0"/>
    <xf numFmtId="43" fontId="65" fillId="0" borderId="0" applyFont="0" applyFill="0" applyBorder="0" applyAlignment="0" applyProtection="0"/>
    <xf numFmtId="0" fontId="1" fillId="0" borderId="0"/>
    <xf numFmtId="0" fontId="69" fillId="0" borderId="0" applyNumberFormat="0" applyFill="0" applyBorder="0" applyAlignment="0" applyProtection="0">
      <alignment vertical="top"/>
      <protection locked="0"/>
    </xf>
    <xf numFmtId="0" fontId="1" fillId="0" borderId="0"/>
    <xf numFmtId="0" fontId="65" fillId="0" borderId="0"/>
    <xf numFmtId="43" fontId="65" fillId="0" borderId="0" applyFont="0" applyFill="0" applyBorder="0" applyAlignment="0" applyProtection="0"/>
    <xf numFmtId="0" fontId="1" fillId="0" borderId="0"/>
    <xf numFmtId="0" fontId="69" fillId="0" borderId="0" applyNumberFormat="0" applyFill="0" applyBorder="0" applyAlignment="0" applyProtection="0">
      <alignment vertical="top"/>
      <protection locked="0"/>
    </xf>
    <xf numFmtId="0" fontId="1" fillId="0" borderId="0"/>
    <xf numFmtId="9" fontId="71" fillId="0" borderId="0" applyFont="0" applyFill="0" applyBorder="0" applyAlignment="0" applyProtection="0"/>
    <xf numFmtId="9" fontId="65" fillId="0" borderId="0" applyFont="0" applyFill="0" applyBorder="0" applyAlignment="0" applyProtection="0"/>
    <xf numFmtId="43" fontId="1" fillId="0" borderId="0" applyFont="0" applyFill="0" applyBorder="0" applyAlignment="0" applyProtection="0"/>
    <xf numFmtId="0" fontId="14" fillId="0" borderId="0" applyNumberFormat="0" applyFill="0" applyBorder="0" applyAlignment="0" applyProtection="0"/>
    <xf numFmtId="0" fontId="65" fillId="0" borderId="0"/>
    <xf numFmtId="0" fontId="1" fillId="21" borderId="0" applyNumberFormat="0" applyBorder="0" applyAlignment="0" applyProtection="0"/>
    <xf numFmtId="0" fontId="1" fillId="25" borderId="0" applyNumberFormat="0" applyBorder="0" applyAlignment="0" applyProtection="0"/>
    <xf numFmtId="0" fontId="1" fillId="29" borderId="0" applyNumberFormat="0" applyBorder="0" applyAlignment="0" applyProtection="0"/>
    <xf numFmtId="0" fontId="1" fillId="33" borderId="0" applyNumberFormat="0" applyBorder="0" applyAlignment="0" applyProtection="0"/>
    <xf numFmtId="0" fontId="1" fillId="37" borderId="0" applyNumberFormat="0" applyBorder="0" applyAlignment="0" applyProtection="0"/>
    <xf numFmtId="0" fontId="1" fillId="41"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5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19" borderId="24" applyNumberFormat="0" applyFont="0" applyAlignment="0" applyProtection="0"/>
    <xf numFmtId="0" fontId="1" fillId="19" borderId="24" applyNumberFormat="0" applyFont="0" applyAlignment="0" applyProtection="0"/>
    <xf numFmtId="9" fontId="1" fillId="0" borderId="0" applyFont="0" applyFill="0" applyBorder="0" applyAlignment="0" applyProtection="0"/>
    <xf numFmtId="9" fontId="1" fillId="0" borderId="0" applyFont="0" applyFill="0" applyBorder="0" applyAlignment="0" applyProtection="0"/>
    <xf numFmtId="0" fontId="65" fillId="0" borderId="0"/>
    <xf numFmtId="0" fontId="65" fillId="0" borderId="0"/>
    <xf numFmtId="0" fontId="65" fillId="0" borderId="0"/>
    <xf numFmtId="0" fontId="65" fillId="0" borderId="0"/>
    <xf numFmtId="0" fontId="1" fillId="0" borderId="0"/>
    <xf numFmtId="0" fontId="1" fillId="0" borderId="0"/>
    <xf numFmtId="0" fontId="50" fillId="0" borderId="0"/>
    <xf numFmtId="0" fontId="50" fillId="0" borderId="0"/>
    <xf numFmtId="0" fontId="65" fillId="0" borderId="0"/>
    <xf numFmtId="0" fontId="50" fillId="0" borderId="0"/>
    <xf numFmtId="0" fontId="65" fillId="0" borderId="0"/>
    <xf numFmtId="0" fontId="65" fillId="0" borderId="0"/>
    <xf numFmtId="9" fontId="65" fillId="0" borderId="0" applyFont="0" applyFill="0" applyBorder="0" applyAlignment="0" applyProtection="0"/>
    <xf numFmtId="0" fontId="65" fillId="0" borderId="0"/>
    <xf numFmtId="0" fontId="65" fillId="0" borderId="0"/>
    <xf numFmtId="0" fontId="65" fillId="0" borderId="0"/>
    <xf numFmtId="0" fontId="65" fillId="0" borderId="0"/>
    <xf numFmtId="0" fontId="65" fillId="0" borderId="0"/>
    <xf numFmtId="0" fontId="65" fillId="0" borderId="0"/>
    <xf numFmtId="0" fontId="65" fillId="0" borderId="0"/>
    <xf numFmtId="0" fontId="50" fillId="0" borderId="0"/>
    <xf numFmtId="0" fontId="65" fillId="0" borderId="0"/>
    <xf numFmtId="0" fontId="72" fillId="0" borderId="0"/>
    <xf numFmtId="172" fontId="1" fillId="0" borderId="0" applyFont="0" applyFill="0" applyBorder="0" applyAlignment="0" applyProtection="0"/>
    <xf numFmtId="43" fontId="1" fillId="0" borderId="0" applyFont="0" applyFill="0" applyBorder="0" applyAlignment="0" applyProtection="0"/>
    <xf numFmtId="43" fontId="65" fillId="0" borderId="0" applyFont="0" applyFill="0" applyBorder="0" applyAlignment="0" applyProtection="0"/>
    <xf numFmtId="43" fontId="65" fillId="0" borderId="0" applyFont="0" applyFill="0" applyBorder="0" applyAlignment="0" applyProtection="0"/>
    <xf numFmtId="43" fontId="65"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73" fillId="0" borderId="0" applyBorder="0">
      <alignment wrapText="1"/>
    </xf>
  </cellStyleXfs>
  <cellXfs count="666">
    <xf numFmtId="0" fontId="0" fillId="0" borderId="0" xfId="0"/>
    <xf numFmtId="0" fontId="1" fillId="0" borderId="0" xfId="3"/>
    <xf numFmtId="0" fontId="1" fillId="0" borderId="0" xfId="3" applyAlignment="1">
      <alignment wrapText="1"/>
    </xf>
    <xf numFmtId="0" fontId="1" fillId="0" borderId="0" xfId="3" applyAlignment="1">
      <alignment horizontal="right" wrapText="1"/>
    </xf>
    <xf numFmtId="0" fontId="8" fillId="0" borderId="0" xfId="3" applyFont="1"/>
    <xf numFmtId="0" fontId="9" fillId="0" borderId="4" xfId="3" applyFont="1" applyBorder="1" applyAlignment="1" applyProtection="1">
      <alignment vertical="center" wrapText="1"/>
      <protection hidden="1"/>
    </xf>
    <xf numFmtId="3" fontId="9" fillId="0" borderId="4" xfId="3" applyNumberFormat="1" applyFont="1" applyBorder="1" applyAlignment="1" applyProtection="1">
      <alignment vertical="center" wrapText="1"/>
      <protection hidden="1"/>
    </xf>
    <xf numFmtId="3" fontId="1" fillId="0" borderId="0" xfId="3" applyNumberFormat="1"/>
    <xf numFmtId="0" fontId="9" fillId="0" borderId="3" xfId="3" applyFont="1" applyBorder="1" applyAlignment="1" applyProtection="1">
      <alignment vertical="center" wrapText="1"/>
      <protection hidden="1"/>
    </xf>
    <xf numFmtId="3" fontId="4" fillId="0" borderId="0" xfId="3" applyNumberFormat="1" applyFont="1" applyAlignment="1">
      <alignment horizontal="right"/>
    </xf>
    <xf numFmtId="0" fontId="9" fillId="0" borderId="4" xfId="3" applyFont="1" applyBorder="1" applyAlignment="1" applyProtection="1">
      <alignment horizontal="left" vertical="center" wrapText="1"/>
      <protection hidden="1"/>
    </xf>
    <xf numFmtId="9" fontId="9" fillId="0" borderId="4" xfId="3" applyNumberFormat="1" applyFont="1" applyBorder="1" applyAlignment="1" applyProtection="1">
      <alignment vertical="center" wrapText="1"/>
      <protection hidden="1"/>
    </xf>
    <xf numFmtId="0" fontId="10" fillId="0" borderId="4" xfId="3" applyFont="1" applyBorder="1" applyAlignment="1" applyProtection="1">
      <alignment vertical="center" wrapText="1"/>
      <protection hidden="1"/>
    </xf>
    <xf numFmtId="0" fontId="5" fillId="0" borderId="0" xfId="3" applyFont="1" applyAlignment="1">
      <alignment horizontal="left" vertical="center"/>
    </xf>
    <xf numFmtId="0" fontId="0" fillId="0" borderId="0" xfId="0" applyAlignment="1">
      <alignment vertical="top"/>
    </xf>
    <xf numFmtId="2" fontId="16" fillId="0" borderId="1" xfId="3" applyNumberFormat="1" applyFont="1" applyBorder="1" applyAlignment="1" applyProtection="1">
      <alignment horizontal="left" vertical="top"/>
      <protection hidden="1"/>
    </xf>
    <xf numFmtId="2" fontId="6" fillId="0" borderId="1" xfId="3" applyNumberFormat="1" applyFont="1" applyBorder="1" applyAlignment="1" applyProtection="1">
      <alignment horizontal="center" vertical="top" wrapText="1"/>
      <protection hidden="1"/>
    </xf>
    <xf numFmtId="2" fontId="7" fillId="0" borderId="1" xfId="3" applyNumberFormat="1" applyFont="1" applyBorder="1" applyAlignment="1" applyProtection="1">
      <alignment horizontal="center" vertical="top" wrapText="1"/>
      <protection hidden="1"/>
    </xf>
    <xf numFmtId="2" fontId="17" fillId="0" borderId="1" xfId="0" applyNumberFormat="1" applyFont="1" applyBorder="1" applyAlignment="1" applyProtection="1">
      <alignment horizontal="center" vertical="top" wrapText="1"/>
      <protection hidden="1"/>
    </xf>
    <xf numFmtId="2" fontId="0" fillId="0" borderId="0" xfId="0" applyNumberFormat="1" applyProtection="1">
      <protection hidden="1"/>
    </xf>
    <xf numFmtId="0" fontId="0" fillId="0" borderId="0" xfId="0" applyAlignment="1">
      <alignment horizontal="center" vertical="top" wrapText="1"/>
    </xf>
    <xf numFmtId="0" fontId="16" fillId="0" borderId="1" xfId="3" applyFont="1" applyBorder="1" applyAlignment="1" applyProtection="1">
      <alignment horizontal="left" vertical="top"/>
      <protection hidden="1"/>
    </xf>
    <xf numFmtId="0" fontId="6" fillId="0" borderId="1" xfId="3" applyFont="1" applyBorder="1" applyAlignment="1" applyProtection="1">
      <alignment horizontal="center" vertical="top" wrapText="1"/>
      <protection hidden="1"/>
    </xf>
    <xf numFmtId="0" fontId="7" fillId="0" borderId="1" xfId="3" applyFont="1" applyBorder="1" applyAlignment="1" applyProtection="1">
      <alignment horizontal="center" vertical="top" wrapText="1"/>
      <protection hidden="1"/>
    </xf>
    <xf numFmtId="0" fontId="0" fillId="0" borderId="1" xfId="0" applyBorder="1" applyAlignment="1" applyProtection="1">
      <alignment horizontal="center" vertical="top" wrapText="1"/>
      <protection hidden="1"/>
    </xf>
    <xf numFmtId="3" fontId="0" fillId="0" borderId="0" xfId="0" applyNumberFormat="1" applyAlignment="1" applyProtection="1">
      <alignment horizontal="center" vertical="top" wrapText="1"/>
      <protection hidden="1"/>
    </xf>
    <xf numFmtId="0" fontId="3" fillId="0" borderId="0" xfId="0" applyFont="1"/>
    <xf numFmtId="0" fontId="4" fillId="0" borderId="0" xfId="0" applyFont="1" applyProtection="1">
      <protection hidden="1"/>
    </xf>
    <xf numFmtId="0" fontId="0" fillId="0" borderId="0" xfId="0" applyAlignment="1" applyProtection="1">
      <alignment horizontal="center" vertical="top" wrapText="1"/>
      <protection hidden="1"/>
    </xf>
    <xf numFmtId="0" fontId="0" fillId="0" borderId="0" xfId="0" applyProtection="1">
      <protection hidden="1"/>
    </xf>
    <xf numFmtId="0" fontId="0" fillId="0" borderId="1" xfId="0" applyBorder="1" applyProtection="1">
      <protection hidden="1"/>
    </xf>
    <xf numFmtId="0" fontId="18" fillId="0" borderId="0" xfId="0" applyFont="1" applyProtection="1">
      <protection hidden="1"/>
    </xf>
    <xf numFmtId="0" fontId="16" fillId="0" borderId="1" xfId="3" applyFont="1" applyBorder="1" applyAlignment="1">
      <alignment horizontal="left" vertical="top"/>
    </xf>
    <xf numFmtId="0" fontId="6" fillId="0" borderId="1" xfId="3" applyFont="1" applyBorder="1" applyAlignment="1">
      <alignment horizontal="center" vertical="top" wrapText="1"/>
    </xf>
    <xf numFmtId="0" fontId="7" fillId="0" borderId="1" xfId="3" applyFont="1" applyBorder="1" applyAlignment="1">
      <alignment horizontal="center" vertical="top" wrapText="1"/>
    </xf>
    <xf numFmtId="0" fontId="17" fillId="0" borderId="1" xfId="0" applyFont="1" applyBorder="1" applyAlignment="1">
      <alignment horizontal="center" vertical="top" wrapText="1"/>
    </xf>
    <xf numFmtId="3" fontId="0" fillId="0" borderId="4" xfId="0" applyNumberFormat="1" applyBorder="1" applyAlignment="1">
      <alignment horizontal="center"/>
    </xf>
    <xf numFmtId="0" fontId="0" fillId="0" borderId="0" xfId="0" applyAlignment="1">
      <alignment horizontal="center"/>
    </xf>
    <xf numFmtId="0" fontId="0" fillId="0" borderId="1" xfId="0" applyBorder="1"/>
    <xf numFmtId="0" fontId="0" fillId="3" borderId="0" xfId="0" applyFill="1"/>
    <xf numFmtId="0" fontId="9" fillId="3" borderId="4" xfId="3" applyFont="1" applyFill="1" applyBorder="1" applyAlignment="1">
      <alignment horizontal="left" vertical="center" wrapText="1"/>
    </xf>
    <xf numFmtId="9" fontId="11" fillId="0" borderId="0" xfId="0" applyNumberFormat="1" applyFont="1"/>
    <xf numFmtId="0" fontId="3" fillId="4" borderId="7" xfId="3" applyFont="1" applyFill="1" applyBorder="1" applyAlignment="1">
      <alignment horizontal="center" vertical="center" wrapText="1"/>
    </xf>
    <xf numFmtId="0" fontId="9" fillId="4" borderId="7" xfId="3" applyFont="1" applyFill="1" applyBorder="1" applyAlignment="1">
      <alignment horizontal="center" vertical="center" wrapText="1"/>
    </xf>
    <xf numFmtId="0" fontId="1" fillId="4" borderId="7" xfId="3" applyFill="1" applyBorder="1" applyAlignment="1">
      <alignment horizontal="center" vertical="center" wrapText="1"/>
    </xf>
    <xf numFmtId="0" fontId="0" fillId="4" borderId="7" xfId="0" applyFill="1" applyBorder="1" applyAlignment="1">
      <alignment horizontal="center" vertical="center" wrapText="1"/>
    </xf>
    <xf numFmtId="0" fontId="17" fillId="0" borderId="1" xfId="0" applyFont="1" applyBorder="1" applyAlignment="1" applyProtection="1">
      <alignment horizontal="center" vertical="top" wrapText="1"/>
      <protection hidden="1"/>
    </xf>
    <xf numFmtId="0" fontId="10" fillId="2" borderId="4" xfId="3" applyFont="1" applyFill="1" applyBorder="1" applyAlignment="1" applyProtection="1">
      <alignment vertical="center" wrapText="1"/>
      <protection hidden="1"/>
    </xf>
    <xf numFmtId="3" fontId="0" fillId="2" borderId="4" xfId="0" applyNumberFormat="1" applyFill="1" applyBorder="1" applyAlignment="1" applyProtection="1">
      <alignment horizontal="center"/>
      <protection hidden="1"/>
    </xf>
    <xf numFmtId="0" fontId="22" fillId="0" borderId="0" xfId="0" applyFont="1" applyProtection="1">
      <protection hidden="1"/>
    </xf>
    <xf numFmtId="0" fontId="16" fillId="0" borderId="1" xfId="3" applyFont="1" applyBorder="1" applyAlignment="1" applyProtection="1">
      <alignment horizontal="left"/>
      <protection hidden="1"/>
    </xf>
    <xf numFmtId="0" fontId="0" fillId="0" borderId="0" xfId="0" applyAlignment="1" applyProtection="1">
      <alignment horizontal="center"/>
      <protection hidden="1"/>
    </xf>
    <xf numFmtId="0" fontId="23" fillId="0" borderId="1" xfId="0" applyFont="1" applyBorder="1" applyAlignment="1" applyProtection="1">
      <alignment vertical="top"/>
      <protection hidden="1"/>
    </xf>
    <xf numFmtId="0" fontId="0" fillId="0" borderId="4" xfId="0" applyBorder="1" applyAlignment="1" applyProtection="1">
      <alignment horizontal="center" vertical="center"/>
      <protection hidden="1"/>
    </xf>
    <xf numFmtId="0" fontId="9" fillId="0" borderId="0" xfId="3" applyFont="1" applyAlignment="1" applyProtection="1">
      <alignment horizontal="left" vertical="top" wrapText="1"/>
      <protection hidden="1"/>
    </xf>
    <xf numFmtId="3" fontId="0" fillId="0" borderId="0" xfId="0" applyNumberFormat="1" applyAlignment="1">
      <alignment horizontal="center"/>
    </xf>
    <xf numFmtId="0" fontId="3" fillId="0" borderId="0" xfId="0" applyFont="1" applyProtection="1">
      <protection hidden="1"/>
    </xf>
    <xf numFmtId="3" fontId="0" fillId="0" borderId="0" xfId="0" applyNumberFormat="1" applyAlignment="1" applyProtection="1">
      <alignment horizontal="center"/>
      <protection hidden="1"/>
    </xf>
    <xf numFmtId="0" fontId="24" fillId="0" borderId="5" xfId="0" applyFont="1" applyBorder="1" applyAlignment="1">
      <alignment horizontal="left" vertical="center"/>
    </xf>
    <xf numFmtId="0" fontId="6" fillId="0" borderId="1" xfId="3" applyFont="1" applyBorder="1" applyAlignment="1">
      <alignment horizontal="centerContinuous" vertical="center" wrapText="1"/>
    </xf>
    <xf numFmtId="0" fontId="7" fillId="0" borderId="1" xfId="3" applyFont="1" applyBorder="1" applyAlignment="1">
      <alignment horizontal="centerContinuous" vertical="center"/>
    </xf>
    <xf numFmtId="0" fontId="0" fillId="7" borderId="0" xfId="0" applyFill="1"/>
    <xf numFmtId="0" fontId="0" fillId="8" borderId="0" xfId="0" applyFill="1"/>
    <xf numFmtId="0" fontId="0" fillId="9" borderId="0" xfId="0" applyFill="1"/>
    <xf numFmtId="0" fontId="30" fillId="0" borderId="0" xfId="0" applyFont="1" applyAlignment="1">
      <alignment vertical="center" wrapText="1"/>
    </xf>
    <xf numFmtId="0" fontId="9" fillId="2" borderId="4" xfId="3" applyFont="1" applyFill="1" applyBorder="1" applyAlignment="1" applyProtection="1">
      <alignment vertical="center" wrapText="1"/>
      <protection hidden="1"/>
    </xf>
    <xf numFmtId="3" fontId="3" fillId="11" borderId="4" xfId="0" applyNumberFormat="1" applyFont="1" applyFill="1" applyBorder="1" applyAlignment="1" applyProtection="1">
      <alignment horizontal="center" vertical="center" wrapText="1"/>
      <protection hidden="1"/>
    </xf>
    <xf numFmtId="3" fontId="3" fillId="10" borderId="4" xfId="0" applyNumberFormat="1" applyFont="1" applyFill="1" applyBorder="1" applyAlignment="1">
      <alignment horizontal="center" wrapText="1"/>
    </xf>
    <xf numFmtId="3" fontId="0" fillId="0" borderId="4" xfId="0" applyNumberFormat="1" applyBorder="1" applyAlignment="1">
      <alignment horizontal="center" wrapText="1"/>
    </xf>
    <xf numFmtId="0" fontId="0" fillId="0" borderId="4" xfId="0" applyBorder="1" applyAlignment="1">
      <alignment horizontal="left" vertical="center"/>
    </xf>
    <xf numFmtId="0" fontId="0" fillId="0" borderId="4" xfId="0" applyBorder="1" applyAlignment="1">
      <alignment horizontal="center" vertical="center"/>
    </xf>
    <xf numFmtId="3" fontId="0" fillId="0" borderId="4" xfId="0" applyNumberFormat="1" applyBorder="1" applyAlignment="1" applyProtection="1">
      <alignment horizontal="center" vertical="center"/>
      <protection hidden="1"/>
    </xf>
    <xf numFmtId="3" fontId="0" fillId="0" borderId="4" xfId="0" applyNumberFormat="1" applyBorder="1" applyAlignment="1" applyProtection="1">
      <alignment horizontal="center" vertical="center" wrapText="1"/>
      <protection hidden="1"/>
    </xf>
    <xf numFmtId="0" fontId="0" fillId="0" borderId="7" xfId="0" applyBorder="1" applyAlignment="1" applyProtection="1">
      <alignment vertical="center"/>
      <protection hidden="1"/>
    </xf>
    <xf numFmtId="0" fontId="0" fillId="0" borderId="0" xfId="0" applyAlignment="1">
      <alignment horizontal="left" vertical="center"/>
    </xf>
    <xf numFmtId="0" fontId="0" fillId="0" borderId="4" xfId="0" applyBorder="1" applyAlignment="1" applyProtection="1">
      <alignment vertical="center"/>
      <protection hidden="1"/>
    </xf>
    <xf numFmtId="3" fontId="0" fillId="0" borderId="5" xfId="0" applyNumberFormat="1" applyBorder="1" applyAlignment="1" applyProtection="1">
      <alignment horizontal="center" vertical="center"/>
      <protection hidden="1"/>
    </xf>
    <xf numFmtId="0" fontId="0" fillId="0" borderId="4" xfId="0" applyBorder="1" applyAlignment="1">
      <alignment vertical="center"/>
    </xf>
    <xf numFmtId="1" fontId="0" fillId="0" borderId="4" xfId="0" applyNumberFormat="1" applyBorder="1" applyAlignment="1" applyProtection="1">
      <alignment horizontal="center" vertical="center"/>
      <protection hidden="1"/>
    </xf>
    <xf numFmtId="1" fontId="24" fillId="0" borderId="4" xfId="1" applyNumberFormat="1" applyFont="1" applyFill="1" applyBorder="1" applyAlignment="1" applyProtection="1">
      <alignment horizontal="left" vertical="center" wrapText="1"/>
      <protection locked="0"/>
    </xf>
    <xf numFmtId="1" fontId="24" fillId="0" borderId="4" xfId="1" applyNumberFormat="1" applyFont="1" applyFill="1" applyBorder="1" applyAlignment="1" applyProtection="1">
      <alignment horizontal="left" vertical="center"/>
      <protection locked="0"/>
    </xf>
    <xf numFmtId="0" fontId="3" fillId="11" borderId="9" xfId="0" applyFont="1" applyFill="1" applyBorder="1" applyAlignment="1" applyProtection="1">
      <alignment vertical="center"/>
      <protection hidden="1"/>
    </xf>
    <xf numFmtId="0" fontId="26" fillId="0" borderId="5" xfId="0" applyFont="1" applyBorder="1" applyAlignment="1" applyProtection="1">
      <alignment vertical="center" wrapText="1"/>
      <protection locked="0"/>
    </xf>
    <xf numFmtId="0" fontId="27" fillId="0" borderId="7" xfId="0" applyFont="1" applyBorder="1" applyAlignment="1">
      <alignment vertical="center" wrapText="1"/>
    </xf>
    <xf numFmtId="0" fontId="27" fillId="0" borderId="4" xfId="0" applyFont="1" applyBorder="1" applyAlignment="1">
      <alignment horizontal="left" vertical="center" wrapText="1" indent="3"/>
    </xf>
    <xf numFmtId="0" fontId="29" fillId="6" borderId="12" xfId="0" applyFont="1" applyFill="1" applyBorder="1" applyAlignment="1">
      <alignment vertical="center" wrapText="1"/>
    </xf>
    <xf numFmtId="1" fontId="0" fillId="0" borderId="4" xfId="0" applyNumberFormat="1" applyBorder="1" applyAlignment="1">
      <alignment horizontal="center" vertical="center"/>
    </xf>
    <xf numFmtId="0" fontId="28" fillId="6" borderId="13" xfId="0" applyFont="1" applyFill="1" applyBorder="1" applyAlignment="1">
      <alignment vertical="center" wrapText="1"/>
    </xf>
    <xf numFmtId="0" fontId="26" fillId="11" borderId="9" xfId="0" applyFont="1" applyFill="1" applyBorder="1" applyAlignment="1">
      <alignment horizontal="left" vertical="top" wrapText="1" indent="3"/>
    </xf>
    <xf numFmtId="0" fontId="27" fillId="0" borderId="4" xfId="0" applyFont="1" applyBorder="1" applyAlignment="1">
      <alignment horizontal="left" vertical="top" wrapText="1" indent="1"/>
    </xf>
    <xf numFmtId="0" fontId="26" fillId="0" borderId="4" xfId="0" applyFont="1" applyBorder="1" applyAlignment="1">
      <alignment horizontal="left" vertical="top" wrapText="1"/>
    </xf>
    <xf numFmtId="0" fontId="3" fillId="0" borderId="4" xfId="0" applyFont="1" applyBorder="1" applyAlignment="1">
      <alignment horizontal="center" vertical="center"/>
    </xf>
    <xf numFmtId="168" fontId="3" fillId="11" borderId="9" xfId="1" applyNumberFormat="1" applyFont="1" applyFill="1" applyBorder="1" applyAlignment="1" applyProtection="1">
      <alignment horizontal="center" vertical="center"/>
      <protection hidden="1"/>
    </xf>
    <xf numFmtId="168" fontId="0" fillId="0" borderId="0" xfId="1" applyNumberFormat="1" applyFont="1" applyBorder="1" applyAlignment="1" applyProtection="1">
      <alignment horizontal="center" vertical="center"/>
      <protection hidden="1"/>
    </xf>
    <xf numFmtId="3" fontId="3" fillId="0" borderId="0" xfId="0" applyNumberFormat="1" applyFont="1" applyAlignment="1" applyProtection="1">
      <alignment horizontal="center"/>
      <protection hidden="1"/>
    </xf>
    <xf numFmtId="0" fontId="0" fillId="0" borderId="1" xfId="0" applyBorder="1" applyAlignment="1" applyProtection="1">
      <alignment horizontal="center"/>
      <protection hidden="1"/>
    </xf>
    <xf numFmtId="3" fontId="3" fillId="10" borderId="4" xfId="0" applyNumberFormat="1" applyFont="1" applyFill="1" applyBorder="1" applyAlignment="1" applyProtection="1">
      <alignment horizontal="center" vertical="center" wrapText="1"/>
      <protection hidden="1"/>
    </xf>
    <xf numFmtId="3" fontId="3" fillId="10" borderId="4" xfId="0" applyNumberFormat="1" applyFont="1" applyFill="1" applyBorder="1" applyAlignment="1" applyProtection="1">
      <alignment horizontal="center" vertical="center"/>
      <protection hidden="1"/>
    </xf>
    <xf numFmtId="3" fontId="3" fillId="11" borderId="4" xfId="0" applyNumberFormat="1" applyFont="1" applyFill="1" applyBorder="1" applyAlignment="1" applyProtection="1">
      <alignment horizontal="center" vertical="center"/>
      <protection hidden="1"/>
    </xf>
    <xf numFmtId="3" fontId="0" fillId="10" borderId="4" xfId="0" applyNumberFormat="1" applyFill="1" applyBorder="1" applyAlignment="1" applyProtection="1">
      <alignment horizontal="center" vertical="center"/>
      <protection hidden="1"/>
    </xf>
    <xf numFmtId="9" fontId="0" fillId="0" borderId="4" xfId="0" applyNumberFormat="1" applyBorder="1" applyAlignment="1" applyProtection="1">
      <alignment horizontal="center" vertical="center"/>
      <protection hidden="1"/>
    </xf>
    <xf numFmtId="0" fontId="3" fillId="11" borderId="4" xfId="0" applyFont="1" applyFill="1" applyBorder="1" applyAlignment="1" applyProtection="1">
      <alignment vertical="center"/>
      <protection hidden="1"/>
    </xf>
    <xf numFmtId="0" fontId="0" fillId="0" borderId="7" xfId="0" applyBorder="1" applyAlignment="1">
      <alignment horizontal="left" vertical="center" wrapText="1"/>
    </xf>
    <xf numFmtId="0" fontId="0" fillId="0" borderId="4" xfId="0" applyBorder="1" applyAlignment="1" applyProtection="1">
      <alignment vertical="center" wrapText="1"/>
      <protection hidden="1"/>
    </xf>
    <xf numFmtId="0" fontId="0" fillId="0" borderId="4" xfId="0" applyBorder="1" applyAlignment="1">
      <alignment horizontal="left" vertical="center" wrapText="1"/>
    </xf>
    <xf numFmtId="3" fontId="0" fillId="2" borderId="4" xfId="0" applyNumberFormat="1" applyFill="1" applyBorder="1" applyAlignment="1" applyProtection="1">
      <alignment horizontal="center" vertical="center"/>
      <protection hidden="1"/>
    </xf>
    <xf numFmtId="0" fontId="3" fillId="0" borderId="0" xfId="0" applyFont="1" applyAlignment="1">
      <alignment vertical="top"/>
    </xf>
    <xf numFmtId="0" fontId="0" fillId="0" borderId="5" xfId="0" applyBorder="1" applyAlignment="1">
      <alignment horizontal="left" vertical="center" wrapText="1"/>
    </xf>
    <xf numFmtId="3" fontId="3" fillId="10" borderId="7" xfId="0" applyNumberFormat="1" applyFont="1" applyFill="1" applyBorder="1" applyAlignment="1" applyProtection="1">
      <alignment horizontal="center" vertical="center" wrapText="1"/>
      <protection hidden="1"/>
    </xf>
    <xf numFmtId="0" fontId="10" fillId="2" borderId="4" xfId="3" applyFont="1" applyFill="1" applyBorder="1" applyAlignment="1" applyProtection="1">
      <alignment horizontal="left" vertical="center" wrapText="1"/>
      <protection hidden="1"/>
    </xf>
    <xf numFmtId="3" fontId="3" fillId="10" borderId="4" xfId="3" applyNumberFormat="1" applyFont="1" applyFill="1" applyBorder="1" applyAlignment="1" applyProtection="1">
      <alignment horizontal="center" vertical="center" wrapText="1"/>
      <protection hidden="1"/>
    </xf>
    <xf numFmtId="0" fontId="3" fillId="2" borderId="7" xfId="0" applyFont="1" applyFill="1" applyBorder="1" applyAlignment="1" applyProtection="1">
      <alignment vertical="center"/>
      <protection hidden="1"/>
    </xf>
    <xf numFmtId="3" fontId="0" fillId="0" borderId="7" xfId="0" applyNumberFormat="1" applyBorder="1" applyAlignment="1" applyProtection="1">
      <alignment horizontal="center" vertical="center" wrapText="1"/>
      <protection hidden="1"/>
    </xf>
    <xf numFmtId="3" fontId="0" fillId="2" borderId="7" xfId="0" applyNumberFormat="1" applyFill="1" applyBorder="1" applyAlignment="1" applyProtection="1">
      <alignment horizontal="center" vertical="center" wrapText="1"/>
      <protection hidden="1"/>
    </xf>
    <xf numFmtId="0" fontId="10" fillId="2" borderId="4" xfId="3" applyFont="1" applyFill="1" applyBorder="1" applyAlignment="1" applyProtection="1">
      <alignment horizontal="left" vertical="center" wrapText="1" indent="1"/>
      <protection hidden="1"/>
    </xf>
    <xf numFmtId="0" fontId="0" fillId="0" borderId="0" xfId="0" applyAlignment="1" applyProtection="1">
      <alignment vertical="center"/>
      <protection hidden="1"/>
    </xf>
    <xf numFmtId="3" fontId="3" fillId="11" borderId="9" xfId="0" applyNumberFormat="1" applyFont="1" applyFill="1" applyBorder="1" applyAlignment="1" applyProtection="1">
      <alignment horizontal="center" vertical="center" wrapText="1"/>
      <protection hidden="1"/>
    </xf>
    <xf numFmtId="3" fontId="1" fillId="0" borderId="4" xfId="3" applyNumberFormat="1" applyBorder="1" applyAlignment="1" applyProtection="1">
      <alignment horizontal="center" vertical="center" wrapText="1"/>
      <protection hidden="1"/>
    </xf>
    <xf numFmtId="0" fontId="0" fillId="0" borderId="6" xfId="0" applyBorder="1" applyAlignment="1" applyProtection="1">
      <alignment vertical="center"/>
      <protection hidden="1"/>
    </xf>
    <xf numFmtId="0" fontId="24" fillId="0" borderId="4" xfId="0" applyFont="1" applyBorder="1" applyAlignment="1">
      <alignment horizontal="left" vertical="center"/>
    </xf>
    <xf numFmtId="0" fontId="0" fillId="0" borderId="4" xfId="0" applyBorder="1" applyAlignment="1">
      <alignment vertical="center" wrapText="1"/>
    </xf>
    <xf numFmtId="0" fontId="3" fillId="11" borderId="1" xfId="0" applyFont="1" applyFill="1" applyBorder="1" applyAlignment="1" applyProtection="1">
      <alignment vertical="center"/>
      <protection hidden="1"/>
    </xf>
    <xf numFmtId="0" fontId="3" fillId="11" borderId="4" xfId="0" applyFont="1" applyFill="1" applyBorder="1" applyAlignment="1">
      <alignment vertical="center" wrapText="1"/>
    </xf>
    <xf numFmtId="0" fontId="24" fillId="0" borderId="4" xfId="0" applyFont="1" applyBorder="1" applyAlignment="1">
      <alignment horizontal="left" vertical="center" wrapText="1"/>
    </xf>
    <xf numFmtId="0" fontId="3" fillId="0" borderId="4" xfId="0" applyFont="1" applyBorder="1" applyAlignment="1">
      <alignment horizontal="left" vertical="center" wrapText="1"/>
    </xf>
    <xf numFmtId="0" fontId="0" fillId="0" borderId="4" xfId="0" applyBorder="1" applyAlignment="1">
      <alignment horizontal="left" vertical="center" wrapText="1" indent="1"/>
    </xf>
    <xf numFmtId="0" fontId="9" fillId="4" borderId="3" xfId="3" applyFont="1" applyFill="1" applyBorder="1" applyAlignment="1">
      <alignment horizontal="center" vertical="center" wrapText="1"/>
    </xf>
    <xf numFmtId="0" fontId="1" fillId="4" borderId="3" xfId="3" applyFill="1" applyBorder="1" applyAlignment="1">
      <alignment horizontal="center" vertical="center" wrapText="1"/>
    </xf>
    <xf numFmtId="0" fontId="0" fillId="4" borderId="3" xfId="0" applyFill="1" applyBorder="1" applyAlignment="1">
      <alignment horizontal="center" vertical="center" wrapText="1"/>
    </xf>
    <xf numFmtId="0" fontId="0" fillId="0" borderId="5" xfId="0" applyBorder="1" applyAlignment="1">
      <alignment horizontal="left" vertical="center" wrapText="1" indent="1"/>
    </xf>
    <xf numFmtId="0" fontId="24" fillId="0" borderId="7" xfId="0" applyFont="1" applyBorder="1" applyAlignment="1">
      <alignment horizontal="left" vertical="center"/>
    </xf>
    <xf numFmtId="0" fontId="31" fillId="11" borderId="9" xfId="0" applyFont="1" applyFill="1" applyBorder="1" applyAlignment="1">
      <alignment horizontal="left" vertical="center"/>
    </xf>
    <xf numFmtId="3" fontId="10" fillId="10" borderId="4" xfId="3" applyNumberFormat="1" applyFont="1" applyFill="1" applyBorder="1" applyAlignment="1" applyProtection="1">
      <alignment horizontal="right" vertical="center" wrapText="1"/>
      <protection hidden="1"/>
    </xf>
    <xf numFmtId="9" fontId="10" fillId="10" borderId="4" xfId="3" applyNumberFormat="1" applyFont="1" applyFill="1" applyBorder="1" applyAlignment="1" applyProtection="1">
      <alignment horizontal="right" vertical="center" wrapText="1"/>
      <protection hidden="1"/>
    </xf>
    <xf numFmtId="0" fontId="9" fillId="0" borderId="9" xfId="3" applyFont="1" applyBorder="1" applyAlignment="1" applyProtection="1">
      <alignment vertical="center" wrapText="1"/>
      <protection hidden="1"/>
    </xf>
    <xf numFmtId="0" fontId="2" fillId="0" borderId="0" xfId="3" applyFont="1" applyAlignment="1" applyProtection="1">
      <alignment horizontal="left" vertical="top" wrapText="1"/>
      <protection hidden="1"/>
    </xf>
    <xf numFmtId="0" fontId="32" fillId="0" borderId="0" xfId="3" applyFont="1"/>
    <xf numFmtId="0" fontId="2" fillId="0" borderId="0" xfId="3" applyFont="1"/>
    <xf numFmtId="0" fontId="10" fillId="0" borderId="3" xfId="3" applyFont="1" applyBorder="1" applyAlignment="1" applyProtection="1">
      <alignment horizontal="left" vertical="center" wrapText="1"/>
      <protection hidden="1"/>
    </xf>
    <xf numFmtId="0" fontId="1" fillId="0" borderId="3" xfId="3" applyBorder="1" applyAlignment="1" applyProtection="1">
      <alignment vertical="center" wrapText="1"/>
      <protection hidden="1"/>
    </xf>
    <xf numFmtId="3" fontId="1" fillId="0" borderId="4" xfId="3" applyNumberFormat="1" applyBorder="1" applyAlignment="1" applyProtection="1">
      <alignment vertical="center"/>
      <protection hidden="1"/>
    </xf>
    <xf numFmtId="0" fontId="10" fillId="0" borderId="4" xfId="3" applyFont="1" applyBorder="1" applyAlignment="1" applyProtection="1">
      <alignment horizontal="left" vertical="center" wrapText="1"/>
      <protection hidden="1"/>
    </xf>
    <xf numFmtId="0" fontId="12" fillId="0" borderId="9" xfId="3" applyFont="1" applyBorder="1" applyAlignment="1" applyProtection="1">
      <alignment horizontal="left" vertical="center" wrapText="1"/>
      <protection hidden="1"/>
    </xf>
    <xf numFmtId="0" fontId="10" fillId="0" borderId="7" xfId="3" applyFont="1" applyBorder="1" applyAlignment="1" applyProtection="1">
      <alignment horizontal="left" vertical="center" wrapText="1"/>
      <protection hidden="1"/>
    </xf>
    <xf numFmtId="0" fontId="1" fillId="0" borderId="7" xfId="3" applyBorder="1" applyAlignment="1" applyProtection="1">
      <alignment vertical="center"/>
      <protection hidden="1"/>
    </xf>
    <xf numFmtId="9" fontId="1" fillId="0" borderId="4" xfId="3" applyNumberFormat="1" applyBorder="1" applyAlignment="1" applyProtection="1">
      <alignment vertical="center"/>
      <protection hidden="1"/>
    </xf>
    <xf numFmtId="2" fontId="10" fillId="10" borderId="7" xfId="3" applyNumberFormat="1" applyFont="1" applyFill="1" applyBorder="1" applyAlignment="1" applyProtection="1">
      <alignment horizontal="right" vertical="center" wrapText="1"/>
      <protection hidden="1"/>
    </xf>
    <xf numFmtId="0" fontId="1" fillId="0" borderId="4" xfId="3" applyBorder="1" applyAlignment="1" applyProtection="1">
      <alignment horizontal="left" vertical="center" wrapText="1"/>
      <protection hidden="1"/>
    </xf>
    <xf numFmtId="2" fontId="3" fillId="10" borderId="4" xfId="3" applyNumberFormat="1" applyFont="1" applyFill="1" applyBorder="1" applyAlignment="1" applyProtection="1">
      <alignment horizontal="right" vertical="center" wrapText="1"/>
      <protection hidden="1"/>
    </xf>
    <xf numFmtId="4" fontId="1" fillId="0" borderId="4" xfId="3" applyNumberFormat="1" applyBorder="1" applyAlignment="1" applyProtection="1">
      <alignment vertical="center"/>
      <protection hidden="1"/>
    </xf>
    <xf numFmtId="0" fontId="1" fillId="0" borderId="3" xfId="3" applyBorder="1" applyAlignment="1" applyProtection="1">
      <alignment vertical="center"/>
      <protection hidden="1"/>
    </xf>
    <xf numFmtId="0" fontId="1" fillId="0" borderId="4" xfId="3" applyBorder="1" applyAlignment="1" applyProtection="1">
      <alignment vertical="center"/>
      <protection hidden="1"/>
    </xf>
    <xf numFmtId="0" fontId="3" fillId="11" borderId="9" xfId="0" applyFont="1" applyFill="1" applyBorder="1" applyAlignment="1">
      <alignment horizontal="left" vertical="center" wrapText="1"/>
    </xf>
    <xf numFmtId="3" fontId="3" fillId="11" borderId="9" xfId="0" applyNumberFormat="1" applyFont="1" applyFill="1" applyBorder="1" applyAlignment="1" applyProtection="1">
      <alignment horizontal="center" vertical="center"/>
      <protection hidden="1"/>
    </xf>
    <xf numFmtId="0" fontId="3" fillId="11" borderId="9" xfId="0" applyFont="1" applyFill="1" applyBorder="1" applyAlignment="1">
      <alignment vertical="center" wrapText="1"/>
    </xf>
    <xf numFmtId="9" fontId="0" fillId="10" borderId="7" xfId="2" applyFont="1" applyFill="1" applyBorder="1" applyAlignment="1" applyProtection="1">
      <alignment horizontal="center" vertical="center"/>
      <protection hidden="1"/>
    </xf>
    <xf numFmtId="0" fontId="3" fillId="11" borderId="4" xfId="0" applyFont="1" applyFill="1" applyBorder="1" applyAlignment="1">
      <alignment horizontal="left" vertical="center"/>
    </xf>
    <xf numFmtId="3" fontId="3" fillId="11" borderId="4" xfId="0" applyNumberFormat="1" applyFont="1" applyFill="1" applyBorder="1" applyAlignment="1">
      <alignment horizontal="center" vertical="center"/>
    </xf>
    <xf numFmtId="9" fontId="3" fillId="0" borderId="4" xfId="0" applyNumberFormat="1" applyFont="1" applyBorder="1" applyAlignment="1">
      <alignment horizontal="center" vertical="center"/>
    </xf>
    <xf numFmtId="0" fontId="14" fillId="0" borderId="0" xfId="4"/>
    <xf numFmtId="9" fontId="0" fillId="0" borderId="0" xfId="2" applyFont="1" applyAlignment="1" applyProtection="1">
      <alignment horizontal="center"/>
      <protection hidden="1"/>
    </xf>
    <xf numFmtId="0" fontId="0" fillId="4" borderId="7" xfId="3" applyFont="1" applyFill="1" applyBorder="1" applyAlignment="1">
      <alignment horizontal="center" vertical="center" wrapText="1"/>
    </xf>
    <xf numFmtId="9" fontId="0" fillId="0" borderId="0" xfId="2" applyFont="1" applyAlignment="1" applyProtection="1">
      <alignment horizontal="center" vertical="top" wrapText="1"/>
      <protection hidden="1"/>
    </xf>
    <xf numFmtId="0" fontId="33" fillId="0" borderId="1" xfId="3" applyFont="1" applyBorder="1" applyAlignment="1">
      <alignment horizontal="left" vertical="top"/>
    </xf>
    <xf numFmtId="0" fontId="34" fillId="0" borderId="9" xfId="3" applyFont="1" applyBorder="1" applyAlignment="1">
      <alignment horizontal="left" vertical="top"/>
    </xf>
    <xf numFmtId="0" fontId="35" fillId="0" borderId="1" xfId="3" applyFont="1" applyBorder="1" applyAlignment="1">
      <alignment horizontal="left" vertical="top"/>
    </xf>
    <xf numFmtId="0" fontId="36" fillId="0" borderId="1" xfId="3" applyFont="1" applyBorder="1" applyAlignment="1">
      <alignment horizontal="left" vertical="top"/>
    </xf>
    <xf numFmtId="0" fontId="37" fillId="0" borderId="0" xfId="3" applyFont="1" applyAlignment="1" applyProtection="1">
      <alignment horizontal="left" vertical="top" wrapText="1"/>
      <protection hidden="1"/>
    </xf>
    <xf numFmtId="0" fontId="37" fillId="0" borderId="7" xfId="3" applyFont="1" applyBorder="1" applyAlignment="1" applyProtection="1">
      <alignment horizontal="left" vertical="top" wrapText="1"/>
      <protection hidden="1"/>
    </xf>
    <xf numFmtId="0" fontId="37" fillId="0" borderId="4" xfId="3" applyFont="1" applyBorder="1" applyAlignment="1" applyProtection="1">
      <alignment vertical="center" wrapText="1"/>
      <protection hidden="1"/>
    </xf>
    <xf numFmtId="0" fontId="37" fillId="0" borderId="5" xfId="3" applyFont="1" applyBorder="1" applyAlignment="1" applyProtection="1">
      <alignment horizontal="left" vertical="top" wrapText="1"/>
      <protection hidden="1"/>
    </xf>
    <xf numFmtId="0" fontId="34" fillId="0" borderId="1" xfId="3" applyFont="1" applyBorder="1" applyAlignment="1">
      <alignment horizontal="left" vertical="top"/>
    </xf>
    <xf numFmtId="0" fontId="37" fillId="0" borderId="2" xfId="3" applyFont="1" applyBorder="1" applyAlignment="1" applyProtection="1">
      <alignment horizontal="left" vertical="top" wrapText="1"/>
      <protection hidden="1"/>
    </xf>
    <xf numFmtId="0" fontId="38" fillId="0" borderId="2" xfId="3" applyFont="1" applyBorder="1" applyAlignment="1" applyProtection="1">
      <alignment horizontal="left" vertical="top" wrapText="1"/>
      <protection hidden="1"/>
    </xf>
    <xf numFmtId="0" fontId="39" fillId="0" borderId="5" xfId="3" applyFont="1" applyBorder="1" applyAlignment="1" applyProtection="1">
      <alignment horizontal="left" vertical="top" wrapText="1"/>
      <protection hidden="1"/>
    </xf>
    <xf numFmtId="0" fontId="40" fillId="0" borderId="1" xfId="3" applyFont="1" applyBorder="1" applyAlignment="1">
      <alignment horizontal="left" vertical="top"/>
    </xf>
    <xf numFmtId="0" fontId="41" fillId="0" borderId="5" xfId="3" applyFont="1" applyBorder="1" applyAlignment="1" applyProtection="1">
      <alignment horizontal="left" vertical="top" wrapText="1"/>
      <protection hidden="1"/>
    </xf>
    <xf numFmtId="0" fontId="41" fillId="0" borderId="0" xfId="3" applyFont="1" applyAlignment="1" applyProtection="1">
      <alignment horizontal="left" vertical="top" wrapText="1"/>
      <protection hidden="1"/>
    </xf>
    <xf numFmtId="9" fontId="31" fillId="0" borderId="1" xfId="0" applyNumberFormat="1" applyFont="1" applyBorder="1" applyAlignment="1" applyProtection="1">
      <alignment horizontal="left" vertical="center"/>
      <protection hidden="1"/>
    </xf>
    <xf numFmtId="9" fontId="31" fillId="0" borderId="1" xfId="0" applyNumberFormat="1" applyFont="1" applyBorder="1" applyAlignment="1" applyProtection="1">
      <alignment horizontal="center" vertical="center" wrapText="1"/>
      <protection hidden="1"/>
    </xf>
    <xf numFmtId="0" fontId="24" fillId="0" borderId="0" xfId="0" applyFont="1"/>
    <xf numFmtId="0" fontId="31" fillId="0" borderId="1" xfId="3" applyFont="1" applyBorder="1" applyAlignment="1" applyProtection="1">
      <alignment horizontal="left" vertical="center" wrapText="1"/>
      <protection hidden="1"/>
    </xf>
    <xf numFmtId="9" fontId="31" fillId="0" borderId="1" xfId="2" applyFont="1" applyFill="1" applyBorder="1" applyAlignment="1" applyProtection="1">
      <alignment horizontal="center" vertical="center" wrapText="1"/>
      <protection hidden="1"/>
    </xf>
    <xf numFmtId="0" fontId="31" fillId="0" borderId="0" xfId="0" applyFont="1"/>
    <xf numFmtId="0" fontId="0" fillId="0" borderId="0" xfId="0" applyAlignment="1">
      <alignment vertical="center"/>
    </xf>
    <xf numFmtId="9" fontId="3" fillId="11" borderId="4" xfId="0" applyNumberFormat="1" applyFont="1" applyFill="1" applyBorder="1" applyAlignment="1" applyProtection="1">
      <alignment horizontal="center" vertical="center" wrapText="1"/>
      <protection hidden="1"/>
    </xf>
    <xf numFmtId="0" fontId="24" fillId="4" borderId="7" xfId="3" applyFont="1" applyFill="1" applyBorder="1" applyAlignment="1" applyProtection="1">
      <alignment horizontal="left" wrapText="1"/>
      <protection hidden="1"/>
    </xf>
    <xf numFmtId="0" fontId="31" fillId="0" borderId="0" xfId="0" applyFont="1" applyAlignment="1">
      <alignment horizontal="left" vertical="center"/>
    </xf>
    <xf numFmtId="9" fontId="3" fillId="10" borderId="0" xfId="3" applyNumberFormat="1" applyFont="1" applyFill="1" applyAlignment="1" applyProtection="1">
      <alignment horizontal="center" vertical="center" wrapText="1"/>
      <protection hidden="1"/>
    </xf>
    <xf numFmtId="0" fontId="15" fillId="0" borderId="0" xfId="0" applyFont="1" applyAlignment="1">
      <alignment horizontal="left" indent="1"/>
    </xf>
    <xf numFmtId="0" fontId="15" fillId="0" borderId="0" xfId="0" applyFont="1" applyAlignment="1">
      <alignment horizontal="left" vertical="center" indent="1"/>
    </xf>
    <xf numFmtId="0" fontId="24" fillId="0" borderId="4" xfId="3" applyFont="1" applyBorder="1" applyAlignment="1" applyProtection="1">
      <alignment horizontal="left" vertical="center" wrapText="1"/>
      <protection hidden="1"/>
    </xf>
    <xf numFmtId="0" fontId="24" fillId="0" borderId="7" xfId="3" applyFont="1" applyBorder="1" applyAlignment="1" applyProtection="1">
      <alignment horizontal="left" wrapText="1"/>
      <protection hidden="1"/>
    </xf>
    <xf numFmtId="0" fontId="24" fillId="4" borderId="7" xfId="3" applyFont="1" applyFill="1" applyBorder="1" applyAlignment="1">
      <alignment horizontal="left" vertical="top" wrapText="1"/>
    </xf>
    <xf numFmtId="0" fontId="24" fillId="4" borderId="7" xfId="3" applyFont="1" applyFill="1" applyBorder="1" applyAlignment="1">
      <alignment horizontal="left" vertical="center" wrapText="1"/>
    </xf>
    <xf numFmtId="0" fontId="31" fillId="4" borderId="7" xfId="3" applyFont="1" applyFill="1" applyBorder="1" applyAlignment="1">
      <alignment horizontal="left" vertical="center" wrapText="1"/>
    </xf>
    <xf numFmtId="0" fontId="31" fillId="0" borderId="7" xfId="3" applyFont="1" applyBorder="1" applyAlignment="1">
      <alignment horizontal="left" vertical="center" wrapText="1"/>
    </xf>
    <xf numFmtId="0" fontId="24" fillId="4" borderId="7" xfId="3" applyFont="1" applyFill="1" applyBorder="1" applyAlignment="1" applyProtection="1">
      <alignment horizontal="left" vertical="top" wrapText="1"/>
      <protection hidden="1"/>
    </xf>
    <xf numFmtId="0" fontId="3" fillId="10" borderId="0" xfId="0" applyFont="1" applyFill="1" applyProtection="1">
      <protection hidden="1"/>
    </xf>
    <xf numFmtId="0" fontId="24" fillId="4" borderId="7" xfId="3" applyFont="1" applyFill="1" applyBorder="1" applyAlignment="1" applyProtection="1">
      <alignment horizontal="left" vertical="center" wrapText="1"/>
      <protection hidden="1"/>
    </xf>
    <xf numFmtId="0" fontId="24" fillId="0" borderId="7" xfId="3" applyFont="1" applyBorder="1" applyAlignment="1" applyProtection="1">
      <alignment horizontal="left" vertical="top" wrapText="1"/>
      <protection hidden="1"/>
    </xf>
    <xf numFmtId="0" fontId="24" fillId="0" borderId="4" xfId="3" applyFont="1" applyBorder="1" applyAlignment="1" applyProtection="1">
      <alignment vertical="center" wrapText="1"/>
      <protection hidden="1"/>
    </xf>
    <xf numFmtId="9" fontId="3" fillId="10" borderId="4" xfId="2" applyFont="1" applyFill="1" applyBorder="1" applyAlignment="1" applyProtection="1">
      <alignment horizontal="center" vertical="center" wrapText="1"/>
      <protection hidden="1"/>
    </xf>
    <xf numFmtId="0" fontId="24" fillId="0" borderId="4" xfId="0" applyFont="1" applyBorder="1" applyAlignment="1" applyProtection="1">
      <alignment horizontal="left" vertical="center" wrapText="1"/>
      <protection locked="0"/>
    </xf>
    <xf numFmtId="2" fontId="31" fillId="4" borderId="7" xfId="3" applyNumberFormat="1" applyFont="1" applyFill="1" applyBorder="1" applyAlignment="1" applyProtection="1">
      <alignment horizontal="left" vertical="center" wrapText="1"/>
      <protection hidden="1"/>
    </xf>
    <xf numFmtId="2" fontId="31" fillId="0" borderId="7" xfId="3" applyNumberFormat="1" applyFont="1" applyBorder="1" applyAlignment="1" applyProtection="1">
      <alignment horizontal="left" vertical="center" wrapText="1"/>
      <protection hidden="1"/>
    </xf>
    <xf numFmtId="0" fontId="31" fillId="0" borderId="7" xfId="3" applyFont="1" applyBorder="1" applyAlignment="1" applyProtection="1">
      <alignment horizontal="left" vertical="top" wrapText="1"/>
      <protection hidden="1"/>
    </xf>
    <xf numFmtId="0" fontId="31" fillId="0" borderId="7" xfId="3" applyFont="1" applyBorder="1" applyAlignment="1" applyProtection="1">
      <alignment horizontal="left" vertical="center" wrapText="1"/>
      <protection hidden="1"/>
    </xf>
    <xf numFmtId="0" fontId="31" fillId="4" borderId="7" xfId="3" applyFont="1" applyFill="1" applyBorder="1" applyAlignment="1" applyProtection="1">
      <alignment horizontal="left" vertical="center" wrapText="1"/>
      <protection hidden="1"/>
    </xf>
    <xf numFmtId="3" fontId="1" fillId="0" borderId="4" xfId="1" applyNumberFormat="1" applyFont="1" applyBorder="1" applyAlignment="1">
      <alignment horizontal="center" vertical="center"/>
    </xf>
    <xf numFmtId="0" fontId="24" fillId="0" borderId="4" xfId="0" applyFont="1" applyBorder="1" applyAlignment="1" applyProtection="1">
      <alignment vertical="center"/>
      <protection hidden="1"/>
    </xf>
    <xf numFmtId="3" fontId="24" fillId="0" borderId="4" xfId="0" applyNumberFormat="1" applyFont="1" applyBorder="1" applyAlignment="1" applyProtection="1">
      <alignment horizontal="center" vertical="center" wrapText="1"/>
      <protection hidden="1"/>
    </xf>
    <xf numFmtId="0" fontId="24" fillId="0" borderId="7" xfId="0" applyFont="1" applyBorder="1" applyAlignment="1" applyProtection="1">
      <alignment horizontal="left" vertical="center" wrapText="1"/>
      <protection locked="0"/>
    </xf>
    <xf numFmtId="167" fontId="10" fillId="10" borderId="7" xfId="3" applyNumberFormat="1" applyFont="1" applyFill="1" applyBorder="1" applyAlignment="1" applyProtection="1">
      <alignment horizontal="right" vertical="center" wrapText="1"/>
      <protection hidden="1"/>
    </xf>
    <xf numFmtId="3" fontId="1" fillId="0" borderId="7" xfId="3" applyNumberFormat="1" applyBorder="1" applyAlignment="1" applyProtection="1">
      <alignment horizontal="right" vertical="center"/>
      <protection hidden="1"/>
    </xf>
    <xf numFmtId="167" fontId="1" fillId="0" borderId="7" xfId="3" applyNumberFormat="1" applyBorder="1" applyAlignment="1" applyProtection="1">
      <alignment horizontal="right" vertical="center"/>
      <protection hidden="1"/>
    </xf>
    <xf numFmtId="0" fontId="9" fillId="0" borderId="7" xfId="3" applyFont="1" applyBorder="1" applyAlignment="1" applyProtection="1">
      <alignment horizontal="left" vertical="center" wrapText="1"/>
      <protection hidden="1"/>
    </xf>
    <xf numFmtId="3" fontId="9" fillId="0" borderId="4" xfId="3" applyNumberFormat="1" applyFont="1" applyBorder="1" applyAlignment="1" applyProtection="1">
      <alignment horizontal="right" vertical="center" wrapText="1"/>
      <protection hidden="1"/>
    </xf>
    <xf numFmtId="3" fontId="3" fillId="10" borderId="7" xfId="3" applyNumberFormat="1" applyFont="1" applyFill="1" applyBorder="1" applyAlignment="1">
      <alignment horizontal="right" vertical="center" wrapText="1"/>
    </xf>
    <xf numFmtId="9" fontId="10" fillId="0" borderId="4" xfId="3" applyNumberFormat="1" applyFont="1" applyBorder="1" applyAlignment="1" applyProtection="1">
      <alignment horizontal="right" vertical="center" wrapText="1"/>
      <protection hidden="1"/>
    </xf>
    <xf numFmtId="0" fontId="9" fillId="0" borderId="0" xfId="3" applyFont="1" applyAlignment="1" applyProtection="1">
      <alignment vertical="center" wrapText="1"/>
      <protection hidden="1"/>
    </xf>
    <xf numFmtId="0" fontId="9" fillId="0" borderId="0" xfId="3" applyFont="1" applyAlignment="1" applyProtection="1">
      <alignment horizontal="left" vertical="center" wrapText="1"/>
      <protection hidden="1"/>
    </xf>
    <xf numFmtId="0" fontId="41" fillId="0" borderId="9" xfId="3" applyFont="1" applyBorder="1" applyAlignment="1" applyProtection="1">
      <alignment horizontal="left" vertical="top" wrapText="1"/>
      <protection hidden="1"/>
    </xf>
    <xf numFmtId="0" fontId="10" fillId="0" borderId="9" xfId="3" applyFont="1" applyBorder="1" applyAlignment="1" applyProtection="1">
      <alignment horizontal="left" vertical="center" wrapText="1"/>
      <protection hidden="1"/>
    </xf>
    <xf numFmtId="0" fontId="27" fillId="0" borderId="4" xfId="0" applyFont="1" applyBorder="1" applyAlignment="1">
      <alignment horizontal="left" vertical="center" wrapText="1"/>
    </xf>
    <xf numFmtId="0" fontId="26" fillId="0" borderId="4" xfId="0" applyFont="1" applyBorder="1" applyAlignment="1">
      <alignment horizontal="left" vertical="center" wrapText="1" indent="2"/>
    </xf>
    <xf numFmtId="0" fontId="27" fillId="0" borderId="5" xfId="0" applyFont="1" applyBorder="1" applyAlignment="1">
      <alignment horizontal="left" vertical="center" wrapText="1" indent="3"/>
    </xf>
    <xf numFmtId="1" fontId="24" fillId="0" borderId="5" xfId="1" applyNumberFormat="1" applyFont="1" applyFill="1" applyBorder="1" applyAlignment="1" applyProtection="1">
      <alignment horizontal="left" vertical="center"/>
      <protection locked="0"/>
    </xf>
    <xf numFmtId="0" fontId="26" fillId="0" borderId="9" xfId="0" applyFont="1" applyBorder="1" applyAlignment="1" applyProtection="1">
      <alignment vertical="center" wrapText="1"/>
      <protection locked="0"/>
    </xf>
    <xf numFmtId="0" fontId="10" fillId="0" borderId="0" xfId="3" applyFont="1" applyAlignment="1" applyProtection="1">
      <alignment horizontal="left" vertical="center" wrapText="1"/>
      <protection hidden="1"/>
    </xf>
    <xf numFmtId="9" fontId="9" fillId="0" borderId="9" xfId="3" applyNumberFormat="1" applyFont="1" applyBorder="1" applyAlignment="1" applyProtection="1">
      <alignment vertical="center" wrapText="1"/>
      <protection hidden="1"/>
    </xf>
    <xf numFmtId="9" fontId="0" fillId="0" borderId="0" xfId="2" applyFont="1" applyAlignment="1">
      <alignment horizontal="center" vertical="top" wrapText="1"/>
    </xf>
    <xf numFmtId="9" fontId="9" fillId="0" borderId="0" xfId="2" applyFont="1" applyFill="1" applyBorder="1" applyAlignment="1">
      <alignment horizontal="center" vertical="center" wrapText="1"/>
    </xf>
    <xf numFmtId="9" fontId="1" fillId="0" borderId="0" xfId="2" applyFill="1" applyBorder="1" applyAlignment="1">
      <alignment horizontal="center" vertical="center" wrapText="1"/>
    </xf>
    <xf numFmtId="9" fontId="0" fillId="0" borderId="0" xfId="2" applyFont="1" applyFill="1" applyBorder="1" applyAlignment="1">
      <alignment horizontal="center" vertical="center" wrapText="1"/>
    </xf>
    <xf numFmtId="0" fontId="9" fillId="0" borderId="5" xfId="3" applyFont="1" applyBorder="1" applyAlignment="1" applyProtection="1">
      <alignment vertical="center" wrapText="1"/>
      <protection hidden="1"/>
    </xf>
    <xf numFmtId="3" fontId="24" fillId="0" borderId="5" xfId="0" applyNumberFormat="1" applyFont="1" applyBorder="1" applyAlignment="1" applyProtection="1">
      <alignment horizontal="center" vertical="center"/>
      <protection hidden="1"/>
    </xf>
    <xf numFmtId="9" fontId="0" fillId="0" borderId="0" xfId="2" applyFont="1" applyFill="1" applyAlignment="1">
      <alignment horizontal="center" vertical="center"/>
    </xf>
    <xf numFmtId="0" fontId="10" fillId="4" borderId="7" xfId="3" applyFont="1" applyFill="1" applyBorder="1" applyAlignment="1">
      <alignment horizontal="center" vertical="center" wrapText="1"/>
    </xf>
    <xf numFmtId="9" fontId="0" fillId="0" borderId="0" xfId="2" applyFont="1" applyAlignment="1">
      <alignment horizontal="center" vertical="center"/>
    </xf>
    <xf numFmtId="0" fontId="3" fillId="3" borderId="0" xfId="0" applyFont="1" applyFill="1" applyAlignment="1" applyProtection="1">
      <alignment vertical="center"/>
      <protection hidden="1"/>
    </xf>
    <xf numFmtId="3" fontId="3" fillId="3" borderId="0" xfId="0" applyNumberFormat="1" applyFont="1" applyFill="1" applyAlignment="1" applyProtection="1">
      <alignment horizontal="center" vertical="center" wrapText="1"/>
      <protection hidden="1"/>
    </xf>
    <xf numFmtId="3" fontId="0" fillId="3" borderId="0" xfId="0" applyNumberFormat="1" applyFill="1" applyAlignment="1" applyProtection="1">
      <alignment horizontal="center" vertical="center" wrapText="1"/>
      <protection hidden="1"/>
    </xf>
    <xf numFmtId="9" fontId="0" fillId="0" borderId="1" xfId="2" applyFont="1" applyBorder="1" applyAlignment="1">
      <alignment horizontal="center" vertical="top" wrapText="1"/>
    </xf>
    <xf numFmtId="0" fontId="15" fillId="0" borderId="0" xfId="0" applyFont="1" applyAlignment="1" applyProtection="1">
      <alignment horizontal="left" indent="1"/>
      <protection hidden="1"/>
    </xf>
    <xf numFmtId="0" fontId="15" fillId="0" borderId="1" xfId="0" applyFont="1" applyBorder="1" applyAlignment="1" applyProtection="1">
      <alignment horizontal="left" indent="1"/>
      <protection hidden="1"/>
    </xf>
    <xf numFmtId="3" fontId="3" fillId="3" borderId="0" xfId="0" applyNumberFormat="1" applyFont="1" applyFill="1" applyAlignment="1" applyProtection="1">
      <alignment horizontal="center" vertical="center"/>
      <protection hidden="1"/>
    </xf>
    <xf numFmtId="0" fontId="31" fillId="0" borderId="0" xfId="3" applyFont="1" applyAlignment="1" applyProtection="1">
      <alignment horizontal="left" vertical="center" wrapText="1"/>
      <protection hidden="1"/>
    </xf>
    <xf numFmtId="9" fontId="31" fillId="0" borderId="0" xfId="2" applyFont="1" applyFill="1" applyBorder="1" applyAlignment="1" applyProtection="1">
      <alignment horizontal="center" vertical="center" wrapText="1"/>
      <protection hidden="1"/>
    </xf>
    <xf numFmtId="0" fontId="43" fillId="0" borderId="0" xfId="0" applyFont="1" applyAlignment="1">
      <alignment horizontal="left" vertical="top" wrapText="1"/>
    </xf>
    <xf numFmtId="1" fontId="3" fillId="0" borderId="9" xfId="0" applyNumberFormat="1" applyFont="1" applyBorder="1" applyAlignment="1" applyProtection="1">
      <alignment horizontal="center" vertical="center"/>
      <protection hidden="1"/>
    </xf>
    <xf numFmtId="1" fontId="0" fillId="0" borderId="5" xfId="0" applyNumberFormat="1" applyBorder="1" applyAlignment="1" applyProtection="1">
      <alignment horizontal="center" vertical="center"/>
      <protection hidden="1"/>
    </xf>
    <xf numFmtId="1" fontId="0" fillId="0" borderId="7" xfId="0" applyNumberFormat="1" applyBorder="1" applyAlignment="1" applyProtection="1">
      <alignment horizontal="center" vertical="center"/>
      <protection hidden="1"/>
    </xf>
    <xf numFmtId="1" fontId="0" fillId="0" borderId="5" xfId="0" applyNumberFormat="1" applyBorder="1" applyAlignment="1">
      <alignment horizontal="center" vertical="center"/>
    </xf>
    <xf numFmtId="1" fontId="0" fillId="0" borderId="7" xfId="0" applyNumberFormat="1" applyBorder="1" applyAlignment="1">
      <alignment horizontal="center" vertical="center"/>
    </xf>
    <xf numFmtId="0" fontId="3" fillId="10" borderId="0" xfId="3" applyFont="1" applyFill="1" applyAlignment="1">
      <alignment horizontal="right" wrapText="1"/>
    </xf>
    <xf numFmtId="3" fontId="24" fillId="3" borderId="4" xfId="0" applyNumberFormat="1" applyFont="1" applyFill="1" applyBorder="1" applyAlignment="1">
      <alignment horizontal="center" vertical="center" wrapText="1"/>
    </xf>
    <xf numFmtId="3" fontId="24" fillId="0" borderId="4" xfId="0" applyNumberFormat="1" applyFont="1" applyBorder="1" applyAlignment="1">
      <alignment horizontal="center" vertical="center"/>
    </xf>
    <xf numFmtId="3" fontId="24" fillId="3" borderId="4" xfId="0" applyNumberFormat="1" applyFont="1" applyFill="1" applyBorder="1" applyAlignment="1">
      <alignment horizontal="center" vertical="center"/>
    </xf>
    <xf numFmtId="9" fontId="1" fillId="0" borderId="0" xfId="3" applyNumberFormat="1" applyAlignment="1">
      <alignment horizontal="right" wrapText="1"/>
    </xf>
    <xf numFmtId="0" fontId="24" fillId="0" borderId="0" xfId="0" applyFont="1" applyAlignment="1">
      <alignment horizontal="left" vertical="center"/>
    </xf>
    <xf numFmtId="166" fontId="24" fillId="0" borderId="0" xfId="0" applyNumberFormat="1" applyFont="1" applyAlignment="1">
      <alignment horizontal="center" vertical="center"/>
    </xf>
    <xf numFmtId="165" fontId="24" fillId="0" borderId="4" xfId="0" applyNumberFormat="1" applyFont="1" applyBorder="1" applyAlignment="1">
      <alignment horizontal="center" vertical="center"/>
    </xf>
    <xf numFmtId="0" fontId="15" fillId="0" borderId="0" xfId="0" applyFont="1" applyAlignment="1">
      <alignment horizontal="left" vertical="center"/>
    </xf>
    <xf numFmtId="3" fontId="24" fillId="0" borderId="0" xfId="0" applyNumberFormat="1" applyFont="1" applyAlignment="1">
      <alignment horizontal="center" vertical="center"/>
    </xf>
    <xf numFmtId="3" fontId="6" fillId="0" borderId="1" xfId="3" applyNumberFormat="1" applyFont="1" applyBorder="1" applyAlignment="1">
      <alignment horizontal="center" vertical="top" wrapText="1"/>
    </xf>
    <xf numFmtId="0" fontId="15" fillId="0" borderId="0" xfId="0" applyFont="1"/>
    <xf numFmtId="3" fontId="31" fillId="11" borderId="4" xfId="0" applyNumberFormat="1" applyFont="1" applyFill="1" applyBorder="1" applyAlignment="1" applyProtection="1">
      <alignment horizontal="center" vertical="center" wrapText="1"/>
      <protection hidden="1"/>
    </xf>
    <xf numFmtId="168" fontId="0" fillId="0" borderId="6" xfId="1" applyNumberFormat="1" applyFont="1" applyBorder="1" applyAlignment="1" applyProtection="1">
      <alignment horizontal="center" vertical="center"/>
      <protection hidden="1"/>
    </xf>
    <xf numFmtId="0" fontId="3" fillId="0" borderId="0" xfId="3" applyFont="1" applyAlignment="1">
      <alignment horizontal="centerContinuous" wrapText="1"/>
    </xf>
    <xf numFmtId="0" fontId="46" fillId="0" borderId="0" xfId="3" applyFont="1" applyAlignment="1">
      <alignment horizontal="centerContinuous"/>
    </xf>
    <xf numFmtId="3" fontId="1" fillId="0" borderId="0" xfId="3" applyNumberFormat="1" applyAlignment="1" applyProtection="1">
      <alignment vertical="center"/>
      <protection hidden="1"/>
    </xf>
    <xf numFmtId="4" fontId="9" fillId="0" borderId="0" xfId="3" applyNumberFormat="1" applyFont="1" applyAlignment="1" applyProtection="1">
      <alignment vertical="center" wrapText="1"/>
      <protection hidden="1"/>
    </xf>
    <xf numFmtId="166" fontId="1" fillId="0" borderId="0" xfId="3" applyNumberFormat="1" applyAlignment="1" applyProtection="1">
      <alignment vertical="center"/>
      <protection hidden="1"/>
    </xf>
    <xf numFmtId="0" fontId="4" fillId="0" borderId="0" xfId="3" applyFont="1"/>
    <xf numFmtId="2" fontId="1" fillId="0" borderId="4" xfId="3" applyNumberFormat="1" applyBorder="1" applyAlignment="1" applyProtection="1">
      <alignment vertical="center"/>
      <protection hidden="1"/>
    </xf>
    <xf numFmtId="0" fontId="3" fillId="11" borderId="9" xfId="0" applyFont="1" applyFill="1" applyBorder="1" applyAlignment="1">
      <alignment horizontal="center" vertical="center"/>
    </xf>
    <xf numFmtId="9" fontId="3" fillId="11" borderId="1" xfId="0" applyNumberFormat="1" applyFont="1" applyFill="1" applyBorder="1" applyAlignment="1" applyProtection="1">
      <alignment horizontal="center" vertical="center" wrapText="1"/>
      <protection hidden="1"/>
    </xf>
    <xf numFmtId="0" fontId="24" fillId="0" borderId="0" xfId="0" applyFont="1" applyAlignment="1">
      <alignment vertical="center"/>
    </xf>
    <xf numFmtId="0" fontId="9" fillId="0" borderId="3" xfId="3" applyFont="1" applyBorder="1" applyAlignment="1">
      <alignment horizontal="center" vertical="center" wrapText="1"/>
    </xf>
    <xf numFmtId="0" fontId="1" fillId="0" borderId="3" xfId="3" applyBorder="1" applyAlignment="1">
      <alignment horizontal="center" vertical="center" wrapText="1"/>
    </xf>
    <xf numFmtId="3" fontId="3" fillId="0" borderId="0" xfId="0" applyNumberFormat="1" applyFont="1" applyAlignment="1">
      <alignment horizontal="center" vertical="center"/>
    </xf>
    <xf numFmtId="3" fontId="0" fillId="0" borderId="0" xfId="0" applyNumberFormat="1" applyAlignment="1">
      <alignment horizontal="center" vertical="center"/>
    </xf>
    <xf numFmtId="3" fontId="0" fillId="0" borderId="0" xfId="0" applyNumberFormat="1"/>
    <xf numFmtId="0" fontId="9" fillId="0" borderId="7" xfId="3" applyFont="1" applyBorder="1" applyAlignment="1">
      <alignment horizontal="center" vertical="center" wrapText="1"/>
    </xf>
    <xf numFmtId="0" fontId="1" fillId="0" borderId="7" xfId="3" applyBorder="1" applyAlignment="1">
      <alignment horizontal="center" vertical="center" wrapText="1"/>
    </xf>
    <xf numFmtId="0" fontId="0" fillId="0" borderId="5" xfId="0" applyBorder="1" applyAlignment="1" applyProtection="1">
      <alignment horizontal="center" vertical="center"/>
      <protection hidden="1"/>
    </xf>
    <xf numFmtId="0" fontId="0" fillId="0" borderId="7" xfId="0" applyBorder="1" applyAlignment="1" applyProtection="1">
      <alignment horizontal="center" vertical="center"/>
      <protection hidden="1"/>
    </xf>
    <xf numFmtId="0" fontId="0" fillId="0" borderId="5" xfId="0" applyBorder="1" applyAlignment="1">
      <alignment horizontal="center" vertical="center"/>
    </xf>
    <xf numFmtId="0" fontId="0" fillId="0" borderId="7" xfId="0" applyBorder="1" applyAlignment="1">
      <alignment horizontal="center" vertical="center"/>
    </xf>
    <xf numFmtId="3" fontId="1" fillId="0" borderId="4" xfId="1" applyNumberFormat="1" applyFont="1" applyFill="1" applyBorder="1" applyAlignment="1">
      <alignment horizontal="center" vertical="center"/>
    </xf>
    <xf numFmtId="1" fontId="3" fillId="10" borderId="4" xfId="0" applyNumberFormat="1" applyFont="1" applyFill="1" applyBorder="1" applyAlignment="1" applyProtection="1">
      <alignment horizontal="center" vertical="center"/>
      <protection hidden="1"/>
    </xf>
    <xf numFmtId="0" fontId="3" fillId="0" borderId="4" xfId="0" applyFont="1" applyBorder="1" applyAlignment="1" applyProtection="1">
      <alignment vertical="center"/>
      <protection hidden="1"/>
    </xf>
    <xf numFmtId="3" fontId="3" fillId="0" borderId="4" xfId="0" applyNumberFormat="1" applyFont="1" applyBorder="1" applyAlignment="1" applyProtection="1">
      <alignment horizontal="center" vertical="center" wrapText="1"/>
      <protection hidden="1"/>
    </xf>
    <xf numFmtId="0" fontId="24" fillId="0" borderId="4" xfId="0" applyFont="1" applyBorder="1" applyAlignment="1">
      <alignment vertical="center"/>
    </xf>
    <xf numFmtId="3" fontId="3" fillId="0" borderId="0" xfId="0" applyNumberFormat="1" applyFont="1" applyAlignment="1" applyProtection="1">
      <alignment horizontal="center" vertical="center" wrapText="1"/>
      <protection hidden="1"/>
    </xf>
    <xf numFmtId="1" fontId="0" fillId="0" borderId="0" xfId="0" applyNumberFormat="1" applyAlignment="1" applyProtection="1">
      <alignment horizontal="center" vertical="top" wrapText="1"/>
      <protection hidden="1"/>
    </xf>
    <xf numFmtId="9" fontId="0" fillId="0" borderId="0" xfId="0" applyNumberFormat="1" applyAlignment="1" applyProtection="1">
      <alignment horizontal="center" vertical="top" wrapText="1"/>
      <protection hidden="1"/>
    </xf>
    <xf numFmtId="0" fontId="0" fillId="0" borderId="5" xfId="0" applyBorder="1" applyAlignment="1" applyProtection="1">
      <alignment horizontal="center" vertical="top" wrapText="1"/>
      <protection hidden="1"/>
    </xf>
    <xf numFmtId="9" fontId="0" fillId="0" borderId="1" xfId="0" applyNumberFormat="1" applyBorder="1" applyAlignment="1" applyProtection="1">
      <alignment horizontal="center" vertical="top" wrapText="1"/>
      <protection hidden="1"/>
    </xf>
    <xf numFmtId="170" fontId="24" fillId="0" borderId="4" xfId="0" applyNumberFormat="1" applyFont="1" applyBorder="1" applyAlignment="1">
      <alignment horizontal="center" vertical="center" wrapText="1"/>
    </xf>
    <xf numFmtId="170" fontId="24" fillId="0" borderId="4" xfId="0" applyNumberFormat="1" applyFont="1" applyBorder="1" applyAlignment="1">
      <alignment horizontal="center" vertical="center"/>
    </xf>
    <xf numFmtId="165" fontId="0" fillId="0" borderId="4" xfId="0" applyNumberFormat="1" applyBorder="1" applyAlignment="1">
      <alignment horizontal="center" vertical="center"/>
    </xf>
    <xf numFmtId="167" fontId="0" fillId="0" borderId="4" xfId="0" applyNumberFormat="1" applyBorder="1" applyAlignment="1" applyProtection="1">
      <alignment horizontal="center" vertical="center" wrapText="1"/>
      <protection hidden="1"/>
    </xf>
    <xf numFmtId="9" fontId="10" fillId="10" borderId="7" xfId="2" applyFont="1" applyFill="1" applyBorder="1" applyAlignment="1" applyProtection="1">
      <alignment horizontal="right" vertical="center" wrapText="1"/>
      <protection hidden="1"/>
    </xf>
    <xf numFmtId="9" fontId="1" fillId="0" borderId="0" xfId="2"/>
    <xf numFmtId="171" fontId="10" fillId="10" borderId="4" xfId="1" applyNumberFormat="1" applyFont="1" applyFill="1" applyBorder="1" applyAlignment="1" applyProtection="1">
      <alignment horizontal="right" vertical="center" wrapText="1"/>
      <protection hidden="1"/>
    </xf>
    <xf numFmtId="9" fontId="0" fillId="0" borderId="0" xfId="2" applyFont="1" applyFill="1" applyAlignment="1">
      <alignment horizontal="center"/>
    </xf>
    <xf numFmtId="0" fontId="0" fillId="0" borderId="0" xfId="0" applyAlignment="1">
      <alignment horizontal="center" vertical="center" wrapText="1"/>
    </xf>
    <xf numFmtId="0" fontId="0" fillId="0" borderId="5" xfId="0" applyBorder="1" applyAlignment="1">
      <alignment horizontal="left" vertical="center"/>
    </xf>
    <xf numFmtId="0" fontId="7" fillId="0" borderId="0" xfId="3" applyFont="1" applyAlignment="1">
      <alignment horizontal="centerContinuous" vertical="center"/>
    </xf>
    <xf numFmtId="9" fontId="3" fillId="10" borderId="0" xfId="2" applyFont="1" applyFill="1" applyBorder="1" applyAlignment="1" applyProtection="1">
      <alignment horizontal="center" vertical="center" wrapText="1"/>
      <protection hidden="1"/>
    </xf>
    <xf numFmtId="3" fontId="3" fillId="10" borderId="7" xfId="0" applyNumberFormat="1" applyFont="1" applyFill="1" applyBorder="1" applyAlignment="1" applyProtection="1">
      <alignment horizontal="center" vertical="center"/>
      <protection hidden="1"/>
    </xf>
    <xf numFmtId="0" fontId="3" fillId="4" borderId="3" xfId="3" applyFont="1" applyFill="1" applyBorder="1" applyAlignment="1">
      <alignment horizontal="center" vertical="center" wrapText="1"/>
    </xf>
    <xf numFmtId="9" fontId="3" fillId="11" borderId="9" xfId="0" applyNumberFormat="1" applyFont="1" applyFill="1" applyBorder="1" applyAlignment="1" applyProtection="1">
      <alignment horizontal="center" vertical="center" wrapText="1"/>
      <protection hidden="1"/>
    </xf>
    <xf numFmtId="3" fontId="3" fillId="11" borderId="1" xfId="0" applyNumberFormat="1" applyFont="1" applyFill="1" applyBorder="1" applyAlignment="1" applyProtection="1">
      <alignment horizontal="center" vertical="center" wrapText="1"/>
      <protection hidden="1"/>
    </xf>
    <xf numFmtId="9" fontId="3" fillId="10" borderId="1" xfId="3" applyNumberFormat="1" applyFont="1" applyFill="1" applyBorder="1" applyAlignment="1" applyProtection="1">
      <alignment horizontal="center" vertical="center" wrapText="1"/>
      <protection hidden="1"/>
    </xf>
    <xf numFmtId="3" fontId="0" fillId="3" borderId="7" xfId="0" applyNumberFormat="1" applyFill="1" applyBorder="1" applyAlignment="1" applyProtection="1">
      <alignment horizontal="center" vertical="center" wrapText="1"/>
      <protection hidden="1"/>
    </xf>
    <xf numFmtId="3" fontId="3" fillId="3" borderId="7" xfId="0" applyNumberFormat="1" applyFont="1" applyFill="1" applyBorder="1" applyAlignment="1" applyProtection="1">
      <alignment horizontal="center" vertical="center" wrapText="1"/>
      <protection hidden="1"/>
    </xf>
    <xf numFmtId="9" fontId="1" fillId="3" borderId="7" xfId="2" applyFont="1" applyFill="1" applyBorder="1" applyAlignment="1" applyProtection="1">
      <alignment horizontal="center" vertical="center" wrapText="1"/>
      <protection hidden="1"/>
    </xf>
    <xf numFmtId="9" fontId="1" fillId="3" borderId="0" xfId="2" applyFont="1" applyFill="1" applyBorder="1" applyAlignment="1" applyProtection="1">
      <alignment horizontal="center" vertical="center" wrapText="1"/>
      <protection hidden="1"/>
    </xf>
    <xf numFmtId="9" fontId="3" fillId="10" borderId="7" xfId="2" applyFont="1" applyFill="1" applyBorder="1" applyAlignment="1" applyProtection="1">
      <alignment horizontal="center" vertical="center" wrapText="1"/>
      <protection hidden="1"/>
    </xf>
    <xf numFmtId="9" fontId="3" fillId="10" borderId="7" xfId="3" applyNumberFormat="1" applyFont="1" applyFill="1" applyBorder="1" applyAlignment="1">
      <alignment horizontal="right" vertical="center" wrapText="1"/>
    </xf>
    <xf numFmtId="168" fontId="0" fillId="0" borderId="0" xfId="1" applyNumberFormat="1" applyFont="1" applyAlignment="1" applyProtection="1">
      <alignment horizontal="center" vertical="center"/>
      <protection hidden="1"/>
    </xf>
    <xf numFmtId="9" fontId="3" fillId="10" borderId="4" xfId="3" applyNumberFormat="1" applyFont="1" applyFill="1" applyBorder="1" applyAlignment="1" applyProtection="1">
      <alignment horizontal="center" vertical="center" wrapText="1"/>
      <protection hidden="1"/>
    </xf>
    <xf numFmtId="9" fontId="1" fillId="0" borderId="4" xfId="3" applyNumberFormat="1" applyBorder="1" applyAlignment="1" applyProtection="1">
      <alignment horizontal="center" vertical="center" wrapText="1"/>
      <protection hidden="1"/>
    </xf>
    <xf numFmtId="9" fontId="3" fillId="10" borderId="5" xfId="3" applyNumberFormat="1" applyFont="1" applyFill="1" applyBorder="1" applyAlignment="1" applyProtection="1">
      <alignment horizontal="center" vertical="center" wrapText="1"/>
      <protection hidden="1"/>
    </xf>
    <xf numFmtId="9" fontId="0" fillId="0" borderId="6" xfId="0" applyNumberFormat="1" applyBorder="1" applyAlignment="1" applyProtection="1">
      <alignment horizontal="center" vertical="center" wrapText="1"/>
      <protection hidden="1"/>
    </xf>
    <xf numFmtId="0" fontId="16" fillId="0" borderId="0" xfId="3" applyFont="1" applyAlignment="1">
      <alignment horizontal="left" vertical="top"/>
    </xf>
    <xf numFmtId="0" fontId="6" fillId="0" borderId="0" xfId="3" applyFont="1" applyAlignment="1">
      <alignment horizontal="center" vertical="top" wrapText="1"/>
    </xf>
    <xf numFmtId="0" fontId="7" fillId="0" borderId="0" xfId="3" applyFont="1" applyAlignment="1">
      <alignment horizontal="center" vertical="top" wrapText="1"/>
    </xf>
    <xf numFmtId="0" fontId="0" fillId="0" borderId="7" xfId="0" applyBorder="1" applyAlignment="1" applyProtection="1">
      <alignment horizontal="left" vertical="center" indent="1"/>
      <protection hidden="1"/>
    </xf>
    <xf numFmtId="9" fontId="0" fillId="0" borderId="7" xfId="2" applyFont="1" applyFill="1" applyBorder="1" applyAlignment="1" applyProtection="1">
      <alignment horizontal="center" vertical="center"/>
      <protection hidden="1"/>
    </xf>
    <xf numFmtId="0" fontId="0" fillId="0" borderId="4" xfId="0" applyBorder="1" applyAlignment="1">
      <alignment horizontal="center" vertical="top" wrapText="1"/>
    </xf>
    <xf numFmtId="0" fontId="16" fillId="0" borderId="0" xfId="3" applyFont="1" applyAlignment="1" applyProtection="1">
      <alignment horizontal="left" vertical="top"/>
      <protection hidden="1"/>
    </xf>
    <xf numFmtId="0" fontId="24" fillId="4" borderId="3" xfId="3" applyFont="1" applyFill="1" applyBorder="1" applyAlignment="1" applyProtection="1">
      <alignment horizontal="left" wrapText="1"/>
      <protection hidden="1"/>
    </xf>
    <xf numFmtId="0" fontId="3" fillId="0" borderId="0" xfId="0" applyFont="1" applyAlignment="1" applyProtection="1">
      <alignment horizontal="center" vertical="top" wrapText="1"/>
      <protection hidden="1"/>
    </xf>
    <xf numFmtId="0" fontId="3" fillId="10" borderId="4" xfId="0" applyFont="1" applyFill="1" applyBorder="1" applyAlignment="1">
      <alignment horizontal="center" vertical="top" wrapText="1"/>
    </xf>
    <xf numFmtId="3" fontId="3" fillId="10" borderId="5" xfId="3" applyNumberFormat="1" applyFont="1" applyFill="1" applyBorder="1" applyAlignment="1" applyProtection="1">
      <alignment horizontal="center" vertical="center" wrapText="1"/>
      <protection hidden="1"/>
    </xf>
    <xf numFmtId="3" fontId="3" fillId="10" borderId="0" xfId="3" applyNumberFormat="1" applyFont="1" applyFill="1" applyAlignment="1" applyProtection="1">
      <alignment horizontal="center" vertical="center" wrapText="1"/>
      <protection hidden="1"/>
    </xf>
    <xf numFmtId="9" fontId="3" fillId="10" borderId="0" xfId="0" applyNumberFormat="1" applyFont="1" applyFill="1" applyAlignment="1" applyProtection="1">
      <alignment horizontal="center" vertical="top" wrapText="1"/>
      <protection hidden="1"/>
    </xf>
    <xf numFmtId="9" fontId="3" fillId="10" borderId="1" xfId="0" applyNumberFormat="1" applyFont="1" applyFill="1" applyBorder="1" applyAlignment="1" applyProtection="1">
      <alignment horizontal="center" vertical="top" wrapText="1"/>
      <protection hidden="1"/>
    </xf>
    <xf numFmtId="2" fontId="24" fillId="0" borderId="0" xfId="0" applyNumberFormat="1" applyFont="1" applyProtection="1">
      <protection hidden="1"/>
    </xf>
    <xf numFmtId="3" fontId="3" fillId="0" borderId="0" xfId="0" applyNumberFormat="1" applyFont="1" applyAlignment="1" applyProtection="1">
      <alignment horizontal="center" vertical="center"/>
      <protection hidden="1"/>
    </xf>
    <xf numFmtId="2" fontId="31" fillId="4" borderId="3" xfId="3" applyNumberFormat="1" applyFont="1" applyFill="1" applyBorder="1" applyAlignment="1" applyProtection="1">
      <alignment horizontal="left" vertical="center" wrapText="1"/>
      <protection hidden="1"/>
    </xf>
    <xf numFmtId="9" fontId="3" fillId="10" borderId="4" xfId="0" applyNumberFormat="1" applyFont="1" applyFill="1" applyBorder="1" applyAlignment="1" applyProtection="1">
      <alignment horizontal="center" vertical="center"/>
      <protection hidden="1"/>
    </xf>
    <xf numFmtId="9" fontId="3" fillId="10" borderId="4" xfId="2" applyFont="1" applyFill="1" applyBorder="1" applyAlignment="1" applyProtection="1">
      <alignment horizontal="center"/>
      <protection hidden="1"/>
    </xf>
    <xf numFmtId="1" fontId="26" fillId="12" borderId="9" xfId="0" applyNumberFormat="1" applyFont="1" applyFill="1" applyBorder="1" applyAlignment="1" applyProtection="1">
      <alignment horizontal="center" vertical="center" wrapText="1"/>
      <protection locked="0"/>
    </xf>
    <xf numFmtId="0" fontId="23" fillId="0" borderId="1" xfId="3" applyFont="1" applyBorder="1" applyAlignment="1">
      <alignment horizontal="left" vertical="top"/>
    </xf>
    <xf numFmtId="0" fontId="10" fillId="0" borderId="3" xfId="3" applyFont="1" applyBorder="1" applyAlignment="1" applyProtection="1">
      <alignment horizontal="right" vertical="center" wrapText="1"/>
      <protection hidden="1"/>
    </xf>
    <xf numFmtId="164" fontId="10" fillId="0" borderId="7" xfId="3" applyNumberFormat="1" applyFont="1" applyBorder="1" applyAlignment="1" applyProtection="1">
      <alignment horizontal="right" vertical="center" wrapText="1"/>
      <protection hidden="1"/>
    </xf>
    <xf numFmtId="0" fontId="1" fillId="0" borderId="0" xfId="3" applyAlignment="1">
      <alignment vertical="center"/>
    </xf>
    <xf numFmtId="9" fontId="3" fillId="10" borderId="9" xfId="3" applyNumberFormat="1" applyFont="1" applyFill="1" applyBorder="1" applyAlignment="1">
      <alignment horizontal="right" vertical="center" wrapText="1"/>
    </xf>
    <xf numFmtId="9" fontId="3" fillId="0" borderId="0" xfId="0" applyNumberFormat="1" applyFont="1" applyAlignment="1" applyProtection="1">
      <alignment horizontal="center" vertical="center"/>
      <protection hidden="1"/>
    </xf>
    <xf numFmtId="9" fontId="1" fillId="0" borderId="4" xfId="2" applyFont="1" applyBorder="1" applyAlignment="1" applyProtection="1">
      <alignment horizontal="center"/>
      <protection hidden="1"/>
    </xf>
    <xf numFmtId="0" fontId="28" fillId="0" borderId="0" xfId="0" applyFont="1" applyAlignment="1">
      <alignment horizontal="left" vertical="top" indent="1"/>
    </xf>
    <xf numFmtId="1" fontId="3" fillId="11" borderId="9" xfId="0" applyNumberFormat="1" applyFont="1" applyFill="1" applyBorder="1" applyAlignment="1">
      <alignment horizontal="center" vertical="center"/>
    </xf>
    <xf numFmtId="0" fontId="3" fillId="11" borderId="9" xfId="0" applyFont="1" applyFill="1" applyBorder="1" applyAlignment="1">
      <alignment horizontal="center" vertical="top" wrapText="1"/>
    </xf>
    <xf numFmtId="3" fontId="6" fillId="0" borderId="1" xfId="3" applyNumberFormat="1" applyFont="1" applyBorder="1" applyAlignment="1" applyProtection="1">
      <alignment horizontal="center" vertical="top" wrapText="1"/>
      <protection hidden="1"/>
    </xf>
    <xf numFmtId="3" fontId="0" fillId="0" borderId="7" xfId="0" applyNumberFormat="1" applyBorder="1" applyAlignment="1" applyProtection="1">
      <alignment horizontal="center" vertical="center"/>
      <protection hidden="1"/>
    </xf>
    <xf numFmtId="0" fontId="3" fillId="11" borderId="4" xfId="0" applyFont="1" applyFill="1" applyBorder="1" applyAlignment="1" applyProtection="1">
      <alignment horizontal="left" vertical="center"/>
      <protection hidden="1"/>
    </xf>
    <xf numFmtId="0" fontId="20" fillId="5" borderId="8" xfId="0" applyFont="1" applyFill="1" applyBorder="1" applyAlignment="1">
      <alignment vertical="center" wrapText="1"/>
    </xf>
    <xf numFmtId="0" fontId="20" fillId="0" borderId="8" xfId="0" applyFont="1" applyBorder="1" applyAlignment="1">
      <alignment vertical="center" wrapText="1"/>
    </xf>
    <xf numFmtId="0" fontId="21" fillId="5" borderId="8" xfId="0" applyFont="1" applyFill="1" applyBorder="1" applyAlignment="1">
      <alignment vertical="center" wrapText="1"/>
    </xf>
    <xf numFmtId="3" fontId="0" fillId="0" borderId="4" xfId="0" applyNumberFormat="1" applyBorder="1" applyAlignment="1">
      <alignment horizontal="center" vertical="center"/>
    </xf>
    <xf numFmtId="3" fontId="0" fillId="0" borderId="4" xfId="0" applyNumberFormat="1" applyBorder="1" applyAlignment="1">
      <alignment horizontal="center" vertical="center" wrapText="1"/>
    </xf>
    <xf numFmtId="0" fontId="0" fillId="3" borderId="4" xfId="0" applyFill="1" applyBorder="1" applyAlignment="1">
      <alignment vertical="center"/>
    </xf>
    <xf numFmtId="0" fontId="15" fillId="0" borderId="0" xfId="0" applyFont="1" applyProtection="1">
      <protection hidden="1"/>
    </xf>
    <xf numFmtId="9" fontId="3" fillId="0" borderId="0" xfId="3" applyNumberFormat="1" applyFont="1" applyAlignment="1" applyProtection="1">
      <alignment horizontal="center" vertical="center" wrapText="1"/>
      <protection hidden="1"/>
    </xf>
    <xf numFmtId="0" fontId="3" fillId="10" borderId="4" xfId="0" applyFont="1" applyFill="1" applyBorder="1" applyAlignment="1">
      <alignment horizontal="left" vertical="center" wrapText="1" indent="1"/>
    </xf>
    <xf numFmtId="3" fontId="31" fillId="10" borderId="4" xfId="0" applyNumberFormat="1" applyFont="1" applyFill="1" applyBorder="1" applyAlignment="1" applyProtection="1">
      <alignment horizontal="center" vertical="center"/>
      <protection hidden="1"/>
    </xf>
    <xf numFmtId="3" fontId="24" fillId="0" borderId="4" xfId="0" applyNumberFormat="1" applyFont="1" applyBorder="1" applyAlignment="1" applyProtection="1">
      <alignment horizontal="center" vertical="center"/>
      <protection hidden="1"/>
    </xf>
    <xf numFmtId="9" fontId="24" fillId="0" borderId="0" xfId="2" applyFont="1" applyFill="1" applyAlignment="1">
      <alignment horizontal="center" vertical="top" wrapText="1"/>
    </xf>
    <xf numFmtId="167" fontId="31" fillId="10" borderId="4" xfId="0" applyNumberFormat="1" applyFont="1" applyFill="1" applyBorder="1" applyAlignment="1" applyProtection="1">
      <alignment horizontal="center" vertical="center" wrapText="1"/>
      <protection hidden="1"/>
    </xf>
    <xf numFmtId="3" fontId="3" fillId="2" borderId="0" xfId="0" applyNumberFormat="1" applyFont="1" applyFill="1" applyAlignment="1" applyProtection="1">
      <alignment horizontal="center" vertical="center" wrapText="1"/>
      <protection hidden="1"/>
    </xf>
    <xf numFmtId="167" fontId="0" fillId="0" borderId="0" xfId="0" applyNumberFormat="1" applyAlignment="1" applyProtection="1">
      <alignment horizontal="center" vertical="center"/>
      <protection hidden="1"/>
    </xf>
    <xf numFmtId="169" fontId="0" fillId="0" borderId="0" xfId="0" applyNumberFormat="1" applyAlignment="1" applyProtection="1">
      <alignment horizontal="center" vertical="center"/>
      <protection hidden="1"/>
    </xf>
    <xf numFmtId="3" fontId="0" fillId="0" borderId="0" xfId="0" applyNumberFormat="1" applyAlignment="1" applyProtection="1">
      <alignment horizontal="center" vertical="center"/>
      <protection hidden="1"/>
    </xf>
    <xf numFmtId="0" fontId="6" fillId="0" borderId="1" xfId="3" applyFont="1" applyBorder="1" applyAlignment="1" applyProtection="1">
      <alignment horizontal="center" vertical="center" wrapText="1"/>
      <protection hidden="1"/>
    </xf>
    <xf numFmtId="0" fontId="7" fillId="0" borderId="1" xfId="3" applyFont="1" applyBorder="1" applyAlignment="1" applyProtection="1">
      <alignment horizontal="center" vertical="center" wrapText="1"/>
      <protection hidden="1"/>
    </xf>
    <xf numFmtId="9" fontId="0" fillId="0" borderId="0" xfId="2" applyFont="1" applyAlignment="1" applyProtection="1">
      <alignment vertical="center"/>
      <protection hidden="1"/>
    </xf>
    <xf numFmtId="3" fontId="31" fillId="10" borderId="4" xfId="0" applyNumberFormat="1" applyFont="1" applyFill="1" applyBorder="1" applyAlignment="1" applyProtection="1">
      <alignment horizontal="center" vertical="center" wrapText="1"/>
      <protection hidden="1"/>
    </xf>
    <xf numFmtId="3" fontId="0" fillId="0" borderId="4" xfId="0" quotePrefix="1" applyNumberFormat="1" applyBorder="1" applyAlignment="1" applyProtection="1">
      <alignment horizontal="center" vertical="center"/>
      <protection hidden="1"/>
    </xf>
    <xf numFmtId="0" fontId="1" fillId="0" borderId="0" xfId="52"/>
    <xf numFmtId="3" fontId="31" fillId="0" borderId="4" xfId="52" applyNumberFormat="1" applyFont="1" applyBorder="1" applyAlignment="1">
      <alignment horizontal="center" vertical="center"/>
    </xf>
    <xf numFmtId="0" fontId="3" fillId="0" borderId="4" xfId="52" applyFont="1" applyBorder="1" applyAlignment="1">
      <alignment vertical="center" wrapText="1"/>
    </xf>
    <xf numFmtId="3" fontId="24" fillId="0" borderId="4" xfId="52" applyNumberFormat="1" applyFont="1" applyBorder="1" applyAlignment="1">
      <alignment horizontal="center" vertical="center"/>
    </xf>
    <xf numFmtId="0" fontId="1" fillId="0" borderId="4" xfId="52" applyBorder="1" applyAlignment="1">
      <alignment vertical="center"/>
    </xf>
    <xf numFmtId="0" fontId="3" fillId="0" borderId="4" xfId="52" applyFont="1" applyBorder="1" applyAlignment="1">
      <alignment vertical="center"/>
    </xf>
    <xf numFmtId="0" fontId="22" fillId="0" borderId="0" xfId="52" applyFont="1"/>
    <xf numFmtId="3" fontId="24" fillId="3" borderId="4" xfId="52" applyNumberFormat="1" applyFont="1" applyFill="1" applyBorder="1" applyAlignment="1">
      <alignment horizontal="center" vertical="center"/>
    </xf>
    <xf numFmtId="3" fontId="24" fillId="0" borderId="1" xfId="52" applyNumberFormat="1" applyFont="1" applyBorder="1" applyAlignment="1">
      <alignment horizontal="center" vertical="center"/>
    </xf>
    <xf numFmtId="3" fontId="31" fillId="0" borderId="1" xfId="52" applyNumberFormat="1" applyFont="1" applyBorder="1" applyAlignment="1">
      <alignment horizontal="center" vertical="center"/>
    </xf>
    <xf numFmtId="3" fontId="24" fillId="0" borderId="0" xfId="52" applyNumberFormat="1" applyFont="1" applyAlignment="1">
      <alignment horizontal="center" vertical="center"/>
    </xf>
    <xf numFmtId="4" fontId="9" fillId="0" borderId="4" xfId="3" applyNumberFormat="1" applyFont="1" applyBorder="1" applyAlignment="1" applyProtection="1">
      <alignment vertical="center" wrapText="1"/>
      <protection hidden="1"/>
    </xf>
    <xf numFmtId="0" fontId="24" fillId="0" borderId="0" xfId="3" applyFont="1" applyAlignment="1">
      <alignment horizontal="left" vertical="center" wrapText="1"/>
    </xf>
    <xf numFmtId="0" fontId="3" fillId="0" borderId="0" xfId="3" applyFont="1" applyAlignment="1">
      <alignment horizontal="center" vertical="center" wrapText="1"/>
    </xf>
    <xf numFmtId="0" fontId="9" fillId="0" borderId="0" xfId="3" applyFont="1" applyAlignment="1">
      <alignment horizontal="center" vertical="center" wrapText="1"/>
    </xf>
    <xf numFmtId="0" fontId="1" fillId="0" borderId="0" xfId="3" applyAlignment="1">
      <alignment horizontal="center" vertical="center" wrapText="1"/>
    </xf>
    <xf numFmtId="0" fontId="1" fillId="0" borderId="0" xfId="52" applyAlignment="1">
      <alignment horizontal="center" vertical="center" wrapText="1"/>
    </xf>
    <xf numFmtId="0" fontId="9" fillId="0" borderId="0" xfId="3" applyFont="1" applyAlignment="1">
      <alignment horizontal="left" vertical="center" wrapText="1"/>
    </xf>
    <xf numFmtId="3" fontId="31" fillId="0" borderId="0" xfId="52" applyNumberFormat="1" applyFont="1" applyAlignment="1">
      <alignment horizontal="center" vertical="center" wrapText="1"/>
    </xf>
    <xf numFmtId="3" fontId="24" fillId="0" borderId="0" xfId="52" applyNumberFormat="1" applyFont="1" applyAlignment="1">
      <alignment horizontal="center" vertical="center" wrapText="1"/>
    </xf>
    <xf numFmtId="0" fontId="24" fillId="0" borderId="0" xfId="52" applyFont="1"/>
    <xf numFmtId="4" fontId="24" fillId="0" borderId="0" xfId="52" applyNumberFormat="1" applyFont="1" applyAlignment="1">
      <alignment horizontal="center" vertical="center" wrapText="1"/>
    </xf>
    <xf numFmtId="0" fontId="10" fillId="0" borderId="7" xfId="3" applyFont="1" applyBorder="1" applyAlignment="1" applyProtection="1">
      <alignment horizontal="right" vertical="center" wrapText="1"/>
      <protection hidden="1"/>
    </xf>
    <xf numFmtId="2" fontId="10" fillId="0" borderId="7" xfId="3" applyNumberFormat="1" applyFont="1" applyBorder="1" applyAlignment="1" applyProtection="1">
      <alignment horizontal="right" vertical="center" wrapText="1"/>
      <protection hidden="1"/>
    </xf>
    <xf numFmtId="0" fontId="24" fillId="44" borderId="7" xfId="3" applyFont="1" applyFill="1" applyBorder="1" applyAlignment="1">
      <alignment horizontal="left" vertical="center" wrapText="1"/>
    </xf>
    <xf numFmtId="0" fontId="3" fillId="44" borderId="7" xfId="3" applyFont="1" applyFill="1" applyBorder="1" applyAlignment="1">
      <alignment horizontal="center" vertical="center" wrapText="1"/>
    </xf>
    <xf numFmtId="0" fontId="9" fillId="44" borderId="7" xfId="3" applyFont="1" applyFill="1" applyBorder="1" applyAlignment="1">
      <alignment horizontal="center" vertical="center" wrapText="1"/>
    </xf>
    <xf numFmtId="0" fontId="1" fillId="44" borderId="7" xfId="3" applyFill="1" applyBorder="1" applyAlignment="1">
      <alignment horizontal="center" vertical="center" wrapText="1"/>
    </xf>
    <xf numFmtId="0" fontId="9" fillId="0" borderId="4" xfId="3" applyFont="1" applyBorder="1" applyAlignment="1">
      <alignment horizontal="left" vertical="center" wrapText="1"/>
    </xf>
    <xf numFmtId="3" fontId="24" fillId="0" borderId="4" xfId="52" applyNumberFormat="1" applyFont="1" applyBorder="1" applyAlignment="1">
      <alignment horizontal="center" vertical="center" wrapText="1"/>
    </xf>
    <xf numFmtId="4" fontId="31" fillId="0" borderId="4" xfId="52" applyNumberFormat="1" applyFont="1" applyBorder="1" applyAlignment="1">
      <alignment horizontal="center" vertical="center" wrapText="1"/>
    </xf>
    <xf numFmtId="4" fontId="24" fillId="0" borderId="4" xfId="52" applyNumberFormat="1" applyFont="1" applyBorder="1" applyAlignment="1">
      <alignment horizontal="center" vertical="center"/>
    </xf>
    <xf numFmtId="0" fontId="24" fillId="0" borderId="4" xfId="52" applyFont="1" applyBorder="1" applyAlignment="1">
      <alignment vertical="center"/>
    </xf>
    <xf numFmtId="0" fontId="1" fillId="0" borderId="0" xfId="52" applyAlignment="1">
      <alignment vertical="center"/>
    </xf>
    <xf numFmtId="0" fontId="1" fillId="0" borderId="5" xfId="52" applyBorder="1" applyAlignment="1">
      <alignment vertical="center"/>
    </xf>
    <xf numFmtId="2" fontId="15" fillId="0" borderId="4" xfId="0" applyNumberFormat="1" applyFont="1" applyBorder="1" applyAlignment="1" applyProtection="1">
      <alignment vertical="center"/>
      <protection hidden="1"/>
    </xf>
    <xf numFmtId="2" fontId="24" fillId="0" borderId="4" xfId="0" applyNumberFormat="1" applyFont="1" applyBorder="1" applyAlignment="1" applyProtection="1">
      <alignment vertical="center"/>
      <protection hidden="1"/>
    </xf>
    <xf numFmtId="2" fontId="49" fillId="0" borderId="4" xfId="0" applyNumberFormat="1" applyFont="1" applyBorder="1" applyAlignment="1" applyProtection="1">
      <alignment vertical="center"/>
      <protection hidden="1"/>
    </xf>
    <xf numFmtId="2" fontId="24" fillId="0" borderId="5" xfId="0" applyNumberFormat="1" applyFont="1" applyBorder="1" applyAlignment="1" applyProtection="1">
      <alignment vertical="center"/>
      <protection hidden="1"/>
    </xf>
    <xf numFmtId="2" fontId="0" fillId="0" borderId="7" xfId="0" applyNumberFormat="1" applyBorder="1" applyAlignment="1" applyProtection="1">
      <alignment vertical="center"/>
      <protection hidden="1"/>
    </xf>
    <xf numFmtId="2" fontId="0" fillId="0" borderId="4" xfId="0" applyNumberFormat="1" applyBorder="1" applyAlignment="1" applyProtection="1">
      <alignment vertical="center"/>
      <protection hidden="1"/>
    </xf>
    <xf numFmtId="2" fontId="3" fillId="11" borderId="4" xfId="0" applyNumberFormat="1" applyFont="1" applyFill="1" applyBorder="1" applyAlignment="1" applyProtection="1">
      <alignment vertical="center"/>
      <protection hidden="1"/>
    </xf>
    <xf numFmtId="2" fontId="0" fillId="0" borderId="4" xfId="0" applyNumberFormat="1" applyBorder="1" applyAlignment="1" applyProtection="1">
      <alignment vertical="center" wrapText="1"/>
      <protection hidden="1"/>
    </xf>
    <xf numFmtId="0" fontId="0" fillId="0" borderId="10" xfId="0" applyBorder="1" applyAlignment="1">
      <alignment vertical="center"/>
    </xf>
    <xf numFmtId="0" fontId="24" fillId="0" borderId="10" xfId="0" applyFont="1" applyBorder="1" applyAlignment="1">
      <alignment horizontal="left" vertical="center"/>
    </xf>
    <xf numFmtId="0" fontId="50" fillId="0" borderId="0" xfId="0" applyFont="1" applyAlignment="1">
      <alignment horizontal="left" vertical="center" wrapText="1"/>
    </xf>
    <xf numFmtId="0" fontId="28" fillId="0" borderId="5" xfId="0" applyFont="1" applyBorder="1" applyAlignment="1">
      <alignment vertical="center"/>
    </xf>
    <xf numFmtId="0" fontId="28" fillId="0" borderId="0" xfId="0" applyFont="1" applyAlignment="1">
      <alignment vertical="center"/>
    </xf>
    <xf numFmtId="0" fontId="51" fillId="0" borderId="1" xfId="0" applyFont="1" applyBorder="1" applyAlignment="1">
      <alignment horizontal="left" vertical="center" indent="1"/>
    </xf>
    <xf numFmtId="0" fontId="51" fillId="0" borderId="0" xfId="0" applyFont="1" applyAlignment="1">
      <alignment horizontal="left" vertical="center" indent="1"/>
    </xf>
    <xf numFmtId="3" fontId="0" fillId="11" borderId="9" xfId="0" applyNumberFormat="1" applyFill="1" applyBorder="1" applyAlignment="1" applyProtection="1">
      <alignment horizontal="center" vertical="center"/>
      <protection hidden="1"/>
    </xf>
    <xf numFmtId="0" fontId="15" fillId="0" borderId="0" xfId="0" applyFont="1" applyAlignment="1" applyProtection="1">
      <alignment vertical="center"/>
      <protection hidden="1"/>
    </xf>
    <xf numFmtId="2" fontId="24" fillId="11" borderId="9" xfId="0" applyNumberFormat="1" applyFont="1" applyFill="1" applyBorder="1" applyAlignment="1" applyProtection="1">
      <alignment vertical="center"/>
      <protection hidden="1"/>
    </xf>
    <xf numFmtId="0" fontId="0" fillId="0" borderId="0" xfId="0" applyAlignment="1">
      <alignment horizontal="left" vertical="center" wrapText="1"/>
    </xf>
    <xf numFmtId="171" fontId="10" fillId="10" borderId="0" xfId="1" applyNumberFormat="1" applyFont="1" applyFill="1" applyBorder="1" applyAlignment="1" applyProtection="1">
      <alignment horizontal="right" vertical="center" wrapText="1"/>
      <protection hidden="1"/>
    </xf>
    <xf numFmtId="9" fontId="9" fillId="0" borderId="0" xfId="3" applyNumberFormat="1" applyFont="1" applyAlignment="1" applyProtection="1">
      <alignment vertical="center" wrapText="1"/>
      <protection hidden="1"/>
    </xf>
    <xf numFmtId="0" fontId="10" fillId="0" borderId="0" xfId="3" applyFont="1" applyAlignment="1" applyProtection="1">
      <alignment vertical="center" wrapText="1"/>
      <protection hidden="1"/>
    </xf>
    <xf numFmtId="9" fontId="10" fillId="0" borderId="0" xfId="3" applyNumberFormat="1" applyFont="1" applyAlignment="1" applyProtection="1">
      <alignment horizontal="right" vertical="center" wrapText="1"/>
      <protection hidden="1"/>
    </xf>
    <xf numFmtId="9" fontId="0" fillId="0" borderId="0" xfId="2" applyFont="1"/>
    <xf numFmtId="3" fontId="3" fillId="10" borderId="4" xfId="0" applyNumberFormat="1" applyFont="1" applyFill="1" applyBorder="1" applyAlignment="1">
      <alignment horizontal="right" vertical="center" wrapText="1"/>
    </xf>
    <xf numFmtId="3" fontId="3" fillId="11" borderId="4" xfId="0" applyNumberFormat="1" applyFont="1" applyFill="1" applyBorder="1" applyAlignment="1">
      <alignment horizontal="right" vertical="center"/>
    </xf>
    <xf numFmtId="3" fontId="3" fillId="10" borderId="4" xfId="0" applyNumberFormat="1" applyFont="1" applyFill="1" applyBorder="1" applyAlignment="1">
      <alignment horizontal="right" vertical="center"/>
    </xf>
    <xf numFmtId="0" fontId="3" fillId="0" borderId="0" xfId="0" applyFont="1" applyAlignment="1">
      <alignment horizontal="right"/>
    </xf>
    <xf numFmtId="0" fontId="6" fillId="0" borderId="1" xfId="3" applyFont="1" applyBorder="1" applyAlignment="1">
      <alignment horizontal="right" vertical="top" wrapText="1"/>
    </xf>
    <xf numFmtId="0" fontId="3" fillId="4" borderId="7" xfId="3" applyFont="1" applyFill="1" applyBorder="1" applyAlignment="1">
      <alignment horizontal="right" vertical="center" wrapText="1"/>
    </xf>
    <xf numFmtId="4" fontId="31" fillId="10" borderId="4" xfId="0" applyNumberFormat="1" applyFont="1" applyFill="1" applyBorder="1" applyAlignment="1">
      <alignment horizontal="right" vertical="center" wrapText="1"/>
    </xf>
    <xf numFmtId="2" fontId="31" fillId="10" borderId="4" xfId="0" applyNumberFormat="1" applyFont="1" applyFill="1" applyBorder="1" applyAlignment="1">
      <alignment horizontal="right" vertical="center"/>
    </xf>
    <xf numFmtId="9" fontId="3" fillId="10" borderId="4" xfId="2" applyFont="1" applyFill="1" applyBorder="1" applyAlignment="1">
      <alignment horizontal="right" vertical="center" wrapText="1"/>
    </xf>
    <xf numFmtId="165" fontId="3" fillId="10" borderId="4" xfId="0" applyNumberFormat="1" applyFont="1" applyFill="1" applyBorder="1" applyAlignment="1">
      <alignment horizontal="right" vertical="center"/>
    </xf>
    <xf numFmtId="165" fontId="31" fillId="10" borderId="4" xfId="0" applyNumberFormat="1" applyFont="1" applyFill="1" applyBorder="1" applyAlignment="1">
      <alignment horizontal="right" vertical="center"/>
    </xf>
    <xf numFmtId="0" fontId="24" fillId="0" borderId="0" xfId="0" applyFont="1" applyAlignment="1">
      <alignment horizontal="right" vertical="center"/>
    </xf>
    <xf numFmtId="170" fontId="3" fillId="10" borderId="4" xfId="0" applyNumberFormat="1" applyFont="1" applyFill="1" applyBorder="1" applyAlignment="1" applyProtection="1">
      <alignment horizontal="center" vertical="center" wrapText="1"/>
      <protection hidden="1"/>
    </xf>
    <xf numFmtId="170" fontId="0" fillId="0" borderId="4" xfId="0" applyNumberFormat="1" applyBorder="1" applyAlignment="1" applyProtection="1">
      <alignment horizontal="center" vertical="center" wrapText="1"/>
      <protection hidden="1"/>
    </xf>
    <xf numFmtId="3" fontId="0" fillId="0" borderId="0" xfId="0" applyNumberFormat="1" applyProtection="1">
      <protection hidden="1"/>
    </xf>
    <xf numFmtId="3" fontId="31" fillId="10" borderId="4" xfId="52" applyNumberFormat="1" applyFont="1" applyFill="1" applyBorder="1" applyAlignment="1">
      <alignment horizontal="right" vertical="center" wrapText="1"/>
    </xf>
    <xf numFmtId="4" fontId="31" fillId="10" borderId="4" xfId="52" applyNumberFormat="1" applyFont="1" applyFill="1" applyBorder="1" applyAlignment="1">
      <alignment horizontal="right" vertical="center" wrapText="1"/>
    </xf>
    <xf numFmtId="0" fontId="1" fillId="44" borderId="3" xfId="3" applyFill="1" applyBorder="1" applyAlignment="1">
      <alignment horizontal="center" vertical="center" wrapText="1"/>
    </xf>
    <xf numFmtId="3" fontId="31" fillId="10" borderId="4" xfId="52" applyNumberFormat="1" applyFont="1" applyFill="1" applyBorder="1" applyAlignment="1">
      <alignment horizontal="right" vertical="center"/>
    </xf>
    <xf numFmtId="0" fontId="73" fillId="0" borderId="14" xfId="423" applyBorder="1">
      <alignment wrapText="1"/>
    </xf>
    <xf numFmtId="3" fontId="0" fillId="0" borderId="4" xfId="0" applyNumberFormat="1" applyBorder="1" applyAlignment="1" applyProtection="1">
      <alignment horizontal="left" vertical="center" wrapText="1"/>
      <protection hidden="1"/>
    </xf>
    <xf numFmtId="0" fontId="31" fillId="4" borderId="3" xfId="3" applyFont="1" applyFill="1" applyBorder="1" applyAlignment="1" applyProtection="1">
      <alignment horizontal="left" wrapText="1"/>
      <protection hidden="1"/>
    </xf>
    <xf numFmtId="0" fontId="0" fillId="0" borderId="4" xfId="0" applyBorder="1" applyAlignment="1">
      <alignment horizontal="left" vertical="top" wrapText="1"/>
    </xf>
    <xf numFmtId="2" fontId="3" fillId="10" borderId="4" xfId="0" applyNumberFormat="1" applyFont="1" applyFill="1" applyBorder="1" applyAlignment="1">
      <alignment horizontal="center" vertical="top" wrapText="1"/>
    </xf>
    <xf numFmtId="2" fontId="0" fillId="0" borderId="4" xfId="0" applyNumberFormat="1" applyBorder="1" applyAlignment="1">
      <alignment horizontal="center" vertical="top" wrapText="1"/>
    </xf>
    <xf numFmtId="1" fontId="3" fillId="10" borderId="4" xfId="0" applyNumberFormat="1" applyFont="1" applyFill="1" applyBorder="1" applyAlignment="1">
      <alignment horizontal="center" vertical="top" wrapText="1"/>
    </xf>
    <xf numFmtId="1" fontId="0" fillId="0" borderId="4" xfId="0" applyNumberFormat="1" applyBorder="1" applyAlignment="1">
      <alignment horizontal="center" vertical="top" wrapText="1"/>
    </xf>
    <xf numFmtId="2" fontId="0" fillId="0" borderId="0" xfId="0" applyNumberFormat="1" applyAlignment="1">
      <alignment horizontal="center" vertical="top" wrapText="1"/>
    </xf>
    <xf numFmtId="3" fontId="3" fillId="10" borderId="0" xfId="0" applyNumberFormat="1" applyFont="1" applyFill="1" applyAlignment="1" applyProtection="1">
      <alignment horizontal="center" vertical="center"/>
      <protection hidden="1"/>
    </xf>
    <xf numFmtId="3" fontId="31" fillId="11" borderId="4" xfId="0" applyNumberFormat="1" applyFont="1" applyFill="1" applyBorder="1" applyAlignment="1" applyProtection="1">
      <alignment horizontal="left" vertical="center"/>
      <protection hidden="1"/>
    </xf>
    <xf numFmtId="3" fontId="0" fillId="0" borderId="0" xfId="0" applyNumberFormat="1" applyAlignment="1">
      <alignment horizontal="left" vertical="center" wrapText="1"/>
    </xf>
    <xf numFmtId="3" fontId="2" fillId="0" borderId="0" xfId="0" applyNumberFormat="1" applyFont="1" applyAlignment="1">
      <alignment horizontal="left" vertical="center" wrapText="1"/>
    </xf>
    <xf numFmtId="170" fontId="3" fillId="10" borderId="4" xfId="0" applyNumberFormat="1" applyFont="1" applyFill="1" applyBorder="1" applyAlignment="1" applyProtection="1">
      <alignment horizontal="center" vertical="center"/>
      <protection hidden="1"/>
    </xf>
    <xf numFmtId="170" fontId="0" fillId="0" borderId="4" xfId="0" applyNumberFormat="1" applyBorder="1" applyAlignment="1" applyProtection="1">
      <alignment horizontal="center" vertical="center"/>
      <protection hidden="1"/>
    </xf>
    <xf numFmtId="3" fontId="31" fillId="0" borderId="0" xfId="0" applyNumberFormat="1" applyFont="1" applyAlignment="1" applyProtection="1">
      <alignment horizontal="center" vertical="center" wrapText="1"/>
      <protection hidden="1"/>
    </xf>
    <xf numFmtId="3" fontId="31" fillId="0" borderId="0" xfId="0" applyNumberFormat="1" applyFont="1" applyAlignment="1" applyProtection="1">
      <alignment horizontal="center" vertical="center"/>
      <protection hidden="1"/>
    </xf>
    <xf numFmtId="0" fontId="24" fillId="0" borderId="0" xfId="3" applyFont="1" applyAlignment="1">
      <alignment horizontal="center" vertical="center" wrapText="1"/>
    </xf>
    <xf numFmtId="0" fontId="24" fillId="0" borderId="0" xfId="0" applyFont="1" applyAlignment="1">
      <alignment horizontal="center" vertical="center" wrapText="1"/>
    </xf>
    <xf numFmtId="3" fontId="24" fillId="0" borderId="0" xfId="0" applyNumberFormat="1" applyFont="1" applyAlignment="1" applyProtection="1">
      <alignment horizontal="center" vertical="center"/>
      <protection hidden="1"/>
    </xf>
    <xf numFmtId="170" fontId="10" fillId="10" borderId="4" xfId="3" applyNumberFormat="1" applyFont="1" applyFill="1" applyBorder="1" applyAlignment="1" applyProtection="1">
      <alignment horizontal="right" vertical="center" wrapText="1"/>
      <protection hidden="1"/>
    </xf>
    <xf numFmtId="170" fontId="10" fillId="10" borderId="7" xfId="3" applyNumberFormat="1" applyFont="1" applyFill="1" applyBorder="1" applyAlignment="1" applyProtection="1">
      <alignment horizontal="right" vertical="center" wrapText="1"/>
      <protection hidden="1"/>
    </xf>
    <xf numFmtId="173" fontId="10" fillId="10" borderId="4" xfId="3" applyNumberFormat="1" applyFont="1" applyFill="1" applyBorder="1" applyAlignment="1" applyProtection="1">
      <alignment horizontal="right" vertical="center" wrapText="1"/>
      <protection hidden="1"/>
    </xf>
    <xf numFmtId="3" fontId="0" fillId="0" borderId="5" xfId="0" applyNumberFormat="1" applyBorder="1" applyAlignment="1">
      <alignment horizontal="center" vertical="center" wrapText="1"/>
    </xf>
    <xf numFmtId="3" fontId="3" fillId="10" borderId="4" xfId="0" applyNumberFormat="1" applyFont="1" applyFill="1" applyBorder="1" applyAlignment="1">
      <alignment horizontal="center" vertical="top" wrapText="1"/>
    </xf>
    <xf numFmtId="3" fontId="0" fillId="0" borderId="4" xfId="0" applyNumberFormat="1" applyBorder="1" applyAlignment="1">
      <alignment horizontal="center" vertical="top" wrapText="1"/>
    </xf>
    <xf numFmtId="0" fontId="9" fillId="44" borderId="7" xfId="3" applyFont="1" applyFill="1" applyBorder="1" applyAlignment="1">
      <alignment horizontal="left" vertical="center" wrapText="1"/>
    </xf>
    <xf numFmtId="0" fontId="10" fillId="44" borderId="7" xfId="3" applyFont="1" applyFill="1" applyBorder="1" applyAlignment="1">
      <alignment horizontal="center" vertical="center" wrapText="1"/>
    </xf>
    <xf numFmtId="4" fontId="3" fillId="10" borderId="4" xfId="3" applyNumberFormat="1" applyFont="1" applyFill="1" applyBorder="1" applyAlignment="1" applyProtection="1">
      <alignment horizontal="center" vertical="center" wrapText="1"/>
      <protection hidden="1"/>
    </xf>
    <xf numFmtId="4" fontId="1" fillId="0" borderId="4" xfId="3" applyNumberFormat="1" applyBorder="1" applyAlignment="1" applyProtection="1">
      <alignment horizontal="center" vertical="center" wrapText="1"/>
      <protection hidden="1"/>
    </xf>
    <xf numFmtId="0" fontId="24" fillId="0" borderId="5" xfId="0" applyFont="1" applyBorder="1" applyAlignment="1" applyProtection="1">
      <alignment vertical="center"/>
      <protection hidden="1"/>
    </xf>
    <xf numFmtId="4" fontId="3" fillId="10" borderId="5" xfId="3" applyNumberFormat="1" applyFont="1" applyFill="1" applyBorder="1" applyAlignment="1" applyProtection="1">
      <alignment horizontal="center" vertical="center" wrapText="1"/>
      <protection hidden="1"/>
    </xf>
    <xf numFmtId="4" fontId="0" fillId="0" borderId="5" xfId="0" applyNumberFormat="1" applyBorder="1" applyAlignment="1" applyProtection="1">
      <alignment horizontal="center" vertical="center" wrapText="1"/>
      <protection hidden="1"/>
    </xf>
    <xf numFmtId="0" fontId="3" fillId="11" borderId="27" xfId="0" applyFont="1" applyFill="1" applyBorder="1" applyAlignment="1" applyProtection="1">
      <alignment vertical="center"/>
      <protection hidden="1"/>
    </xf>
    <xf numFmtId="4" fontId="3" fillId="11" borderId="9" xfId="0" applyNumberFormat="1" applyFont="1" applyFill="1" applyBorder="1" applyAlignment="1" applyProtection="1">
      <alignment horizontal="center" vertical="center" wrapText="1"/>
      <protection hidden="1"/>
    </xf>
    <xf numFmtId="4" fontId="3" fillId="11" borderId="28" xfId="0" applyNumberFormat="1" applyFont="1" applyFill="1" applyBorder="1" applyAlignment="1" applyProtection="1">
      <alignment horizontal="center" vertical="center" wrapText="1"/>
      <protection hidden="1"/>
    </xf>
    <xf numFmtId="0" fontId="0" fillId="0" borderId="5" xfId="0" applyBorder="1" applyAlignment="1">
      <alignment vertical="center" wrapText="1"/>
    </xf>
    <xf numFmtId="3" fontId="1" fillId="0" borderId="5" xfId="3" applyNumberFormat="1" applyBorder="1" applyAlignment="1" applyProtection="1">
      <alignment horizontal="center" vertical="center" wrapText="1"/>
      <protection hidden="1"/>
    </xf>
    <xf numFmtId="3" fontId="0" fillId="0" borderId="5" xfId="0" applyNumberFormat="1" applyBorder="1" applyAlignment="1" applyProtection="1">
      <alignment horizontal="center" vertical="center" wrapText="1"/>
      <protection hidden="1"/>
    </xf>
    <xf numFmtId="3" fontId="3" fillId="10" borderId="4" xfId="0" applyNumberFormat="1" applyFont="1" applyFill="1" applyBorder="1" applyAlignment="1">
      <alignment horizontal="center" vertical="center" wrapText="1"/>
    </xf>
    <xf numFmtId="0" fontId="0" fillId="0" borderId="0" xfId="0" applyAlignment="1">
      <alignment vertical="center" wrapText="1"/>
    </xf>
    <xf numFmtId="0" fontId="71" fillId="3" borderId="0" xfId="0" applyFont="1" applyFill="1"/>
    <xf numFmtId="0" fontId="71" fillId="0" borderId="0" xfId="0" applyFont="1"/>
    <xf numFmtId="0" fontId="71" fillId="3" borderId="0" xfId="0" applyFont="1" applyFill="1" applyAlignment="1">
      <alignment vertical="top"/>
    </xf>
    <xf numFmtId="0" fontId="71" fillId="3" borderId="0" xfId="0" applyFont="1" applyFill="1" applyAlignment="1">
      <alignment horizontal="left"/>
    </xf>
    <xf numFmtId="0" fontId="71" fillId="3" borderId="0" xfId="0" applyFont="1" applyFill="1" applyAlignment="1">
      <alignment wrapText="1"/>
    </xf>
    <xf numFmtId="0" fontId="77" fillId="3" borderId="0" xfId="0" applyFont="1" applyFill="1" applyAlignment="1">
      <alignment horizontal="left" vertical="center"/>
    </xf>
    <xf numFmtId="0" fontId="77" fillId="3" borderId="0" xfId="0" applyFont="1" applyFill="1" applyAlignment="1">
      <alignment horizontal="left" vertical="center" wrapText="1"/>
    </xf>
    <xf numFmtId="0" fontId="77" fillId="3" borderId="4" xfId="0" applyFont="1" applyFill="1" applyBorder="1" applyAlignment="1">
      <alignment horizontal="left" vertical="center" wrapText="1"/>
    </xf>
    <xf numFmtId="0" fontId="77" fillId="3" borderId="4" xfId="0" applyFont="1" applyFill="1" applyBorder="1" applyAlignment="1">
      <alignment horizontal="left" vertical="center"/>
    </xf>
    <xf numFmtId="0" fontId="71" fillId="3" borderId="4" xfId="0" applyFont="1" applyFill="1" applyBorder="1"/>
    <xf numFmtId="0" fontId="79" fillId="45" borderId="15" xfId="0" applyFont="1" applyFill="1" applyBorder="1" applyAlignment="1">
      <alignment vertical="center" wrapText="1"/>
    </xf>
    <xf numFmtId="0" fontId="79" fillId="45" borderId="14" xfId="0" applyFont="1" applyFill="1" applyBorder="1" applyAlignment="1">
      <alignment vertical="center" wrapText="1"/>
    </xf>
    <xf numFmtId="0" fontId="79" fillId="45" borderId="16" xfId="0" applyFont="1" applyFill="1" applyBorder="1" applyAlignment="1">
      <alignment vertical="center" wrapText="1"/>
    </xf>
    <xf numFmtId="0" fontId="71" fillId="0" borderId="14" xfId="0" applyFont="1" applyBorder="1" applyAlignment="1">
      <alignment vertical="top" wrapText="1"/>
    </xf>
    <xf numFmtId="0" fontId="76" fillId="0" borderId="14" xfId="0" applyFont="1" applyBorder="1" applyAlignment="1">
      <alignment vertical="top" wrapText="1"/>
    </xf>
    <xf numFmtId="0" fontId="82" fillId="3" borderId="0" xfId="0" applyFont="1" applyFill="1"/>
    <xf numFmtId="0" fontId="76" fillId="0" borderId="14" xfId="0" applyFont="1" applyBorder="1" applyAlignment="1">
      <alignment vertical="top"/>
    </xf>
    <xf numFmtId="0" fontId="71" fillId="0" borderId="0" xfId="0" applyFont="1" applyAlignment="1">
      <alignment vertical="top" wrapText="1"/>
    </xf>
    <xf numFmtId="0" fontId="83" fillId="0" borderId="14" xfId="0" applyFont="1" applyBorder="1" applyAlignment="1">
      <alignment vertical="top" wrapText="1"/>
    </xf>
    <xf numFmtId="0" fontId="83" fillId="0" borderId="31" xfId="0" applyFont="1" applyBorder="1" applyAlignment="1">
      <alignment vertical="top" wrapText="1"/>
    </xf>
    <xf numFmtId="0" fontId="76" fillId="0" borderId="31" xfId="0" applyFont="1" applyBorder="1" applyAlignment="1">
      <alignment vertical="top" wrapText="1"/>
    </xf>
    <xf numFmtId="0" fontId="83" fillId="0" borderId="26" xfId="0" applyFont="1" applyBorder="1" applyAlignment="1">
      <alignment vertical="top" wrapText="1"/>
    </xf>
    <xf numFmtId="0" fontId="86" fillId="49" borderId="11" xfId="0" applyFont="1" applyFill="1" applyBorder="1" applyAlignment="1">
      <alignment horizontal="left" vertical="center" wrapText="1"/>
    </xf>
    <xf numFmtId="0" fontId="87" fillId="49" borderId="7" xfId="0" applyFont="1" applyFill="1" applyBorder="1" applyAlignment="1">
      <alignment horizontal="left" vertical="center" wrapText="1"/>
    </xf>
    <xf numFmtId="0" fontId="87" fillId="49" borderId="30" xfId="0" applyFont="1" applyFill="1" applyBorder="1" applyAlignment="1">
      <alignment horizontal="left" vertical="center" wrapText="1"/>
    </xf>
    <xf numFmtId="0" fontId="81" fillId="47" borderId="14" xfId="0" applyFont="1" applyFill="1" applyBorder="1" applyAlignment="1">
      <alignment horizontal="left" vertical="center" wrapText="1"/>
    </xf>
    <xf numFmtId="0" fontId="81" fillId="47" borderId="14" xfId="0" applyFont="1" applyFill="1" applyBorder="1" applyAlignment="1">
      <alignment vertical="center" wrapText="1"/>
    </xf>
    <xf numFmtId="0" fontId="76" fillId="0" borderId="16" xfId="0" applyFont="1" applyBorder="1" applyAlignment="1">
      <alignment vertical="top"/>
    </xf>
    <xf numFmtId="0" fontId="81" fillId="47" borderId="14" xfId="0" applyFont="1" applyFill="1" applyBorder="1" applyAlignment="1">
      <alignment horizontal="left" vertical="top" wrapText="1"/>
    </xf>
    <xf numFmtId="0" fontId="81" fillId="47" borderId="15" xfId="0" applyFont="1" applyFill="1" applyBorder="1" applyAlignment="1">
      <alignment vertical="center" wrapText="1"/>
    </xf>
    <xf numFmtId="0" fontId="81" fillId="50" borderId="15" xfId="0" applyFont="1" applyFill="1" applyBorder="1" applyAlignment="1">
      <alignment horizontal="left" vertical="center" wrapText="1"/>
    </xf>
    <xf numFmtId="0" fontId="71" fillId="0" borderId="31" xfId="0" applyFont="1" applyBorder="1" applyAlignment="1">
      <alignment vertical="top" wrapText="1"/>
    </xf>
    <xf numFmtId="0" fontId="76" fillId="0" borderId="31" xfId="0" applyFont="1" applyBorder="1" applyAlignment="1">
      <alignment vertical="top"/>
    </xf>
    <xf numFmtId="0" fontId="81" fillId="50" borderId="14" xfId="0" applyFont="1" applyFill="1" applyBorder="1" applyAlignment="1">
      <alignment vertical="top" wrapText="1"/>
    </xf>
    <xf numFmtId="0" fontId="0" fillId="0" borderId="14" xfId="0" applyBorder="1"/>
    <xf numFmtId="0" fontId="71" fillId="50" borderId="14" xfId="0" applyFont="1" applyFill="1" applyBorder="1" applyAlignment="1">
      <alignment vertical="top" wrapText="1"/>
    </xf>
    <xf numFmtId="0" fontId="81" fillId="50" borderId="14" xfId="0" applyFont="1" applyFill="1" applyBorder="1" applyAlignment="1">
      <alignment horizontal="left" vertical="center" wrapText="1"/>
    </xf>
    <xf numFmtId="0" fontId="82" fillId="0" borderId="14" xfId="0" applyFont="1" applyBorder="1" applyAlignment="1">
      <alignment vertical="top" wrapText="1"/>
    </xf>
    <xf numFmtId="0" fontId="81" fillId="47" borderId="15" xfId="0" applyFont="1" applyFill="1" applyBorder="1" applyAlignment="1">
      <alignment horizontal="left" vertical="center" wrapText="1"/>
    </xf>
    <xf numFmtId="0" fontId="71" fillId="0" borderId="4" xfId="0" applyFont="1" applyBorder="1" applyAlignment="1">
      <alignment vertical="top" wrapText="1"/>
    </xf>
    <xf numFmtId="0" fontId="81" fillId="47" borderId="15" xfId="0" applyFont="1" applyFill="1" applyBorder="1" applyAlignment="1">
      <alignment horizontal="left" vertical="top" wrapText="1"/>
    </xf>
    <xf numFmtId="0" fontId="81" fillId="3" borderId="5" xfId="0" applyFont="1" applyFill="1" applyBorder="1" applyAlignment="1">
      <alignment vertical="center" wrapText="1"/>
    </xf>
    <xf numFmtId="0" fontId="76" fillId="3" borderId="5" xfId="0" applyFont="1" applyFill="1" applyBorder="1" applyAlignment="1">
      <alignment vertical="top" wrapText="1"/>
    </xf>
    <xf numFmtId="0" fontId="76" fillId="3" borderId="5" xfId="0" applyFont="1" applyFill="1" applyBorder="1" applyAlignment="1">
      <alignment vertical="top"/>
    </xf>
    <xf numFmtId="0" fontId="81" fillId="3" borderId="0" xfId="0" applyFont="1" applyFill="1" applyAlignment="1">
      <alignment vertical="center" wrapText="1"/>
    </xf>
    <xf numFmtId="0" fontId="76" fillId="3" borderId="0" xfId="0" applyFont="1" applyFill="1" applyAlignment="1">
      <alignment vertical="top" wrapText="1"/>
    </xf>
    <xf numFmtId="0" fontId="76" fillId="3" borderId="0" xfId="0" applyFont="1" applyFill="1" applyAlignment="1">
      <alignment vertical="top"/>
    </xf>
    <xf numFmtId="0" fontId="81" fillId="3" borderId="7" xfId="0" applyFont="1" applyFill="1" applyBorder="1" applyAlignment="1">
      <alignment vertical="center" wrapText="1"/>
    </xf>
    <xf numFmtId="0" fontId="76" fillId="3" borderId="7" xfId="0" applyFont="1" applyFill="1" applyBorder="1" applyAlignment="1">
      <alignment vertical="top" wrapText="1"/>
    </xf>
    <xf numFmtId="0" fontId="76" fillId="3" borderId="7" xfId="0" applyFont="1" applyFill="1" applyBorder="1" applyAlignment="1">
      <alignment vertical="top"/>
    </xf>
    <xf numFmtId="0" fontId="3" fillId="11" borderId="15" xfId="0" applyFont="1" applyFill="1" applyBorder="1" applyAlignment="1">
      <alignment vertical="center"/>
    </xf>
    <xf numFmtId="3" fontId="3" fillId="10" borderId="4" xfId="0" quotePrefix="1" applyNumberFormat="1" applyFont="1" applyFill="1" applyBorder="1" applyAlignment="1" applyProtection="1">
      <alignment horizontal="center" vertical="center"/>
      <protection hidden="1"/>
    </xf>
    <xf numFmtId="3" fontId="31" fillId="11" borderId="4" xfId="0" applyNumberFormat="1" applyFont="1" applyFill="1" applyBorder="1" applyAlignment="1" applyProtection="1">
      <alignment horizontal="right" vertical="center" wrapText="1"/>
      <protection hidden="1"/>
    </xf>
    <xf numFmtId="3" fontId="24" fillId="10" borderId="4" xfId="0" applyNumberFormat="1" applyFont="1" applyFill="1" applyBorder="1" applyAlignment="1" applyProtection="1">
      <alignment horizontal="right" vertical="center"/>
      <protection hidden="1"/>
    </xf>
    <xf numFmtId="3" fontId="31" fillId="11" borderId="4" xfId="0" applyNumberFormat="1" applyFont="1" applyFill="1" applyBorder="1" applyAlignment="1" applyProtection="1">
      <alignment horizontal="right" vertical="center"/>
      <protection hidden="1"/>
    </xf>
    <xf numFmtId="3" fontId="24" fillId="0" borderId="4" xfId="0" quotePrefix="1" applyNumberFormat="1" applyFont="1" applyBorder="1" applyAlignment="1" applyProtection="1">
      <alignment horizontal="center" vertical="center"/>
      <protection hidden="1"/>
    </xf>
    <xf numFmtId="0" fontId="1" fillId="44" borderId="7" xfId="52" applyFill="1" applyBorder="1" applyAlignment="1">
      <alignment horizontal="center" vertical="center" wrapText="1"/>
    </xf>
    <xf numFmtId="3" fontId="31" fillId="0" borderId="0" xfId="52" applyNumberFormat="1" applyFont="1" applyAlignment="1">
      <alignment horizontal="right" vertical="center" wrapText="1"/>
    </xf>
    <xf numFmtId="3" fontId="31" fillId="0" borderId="1" xfId="52" applyNumberFormat="1" applyFont="1" applyBorder="1" applyAlignment="1">
      <alignment horizontal="right" vertical="center" wrapText="1"/>
    </xf>
    <xf numFmtId="3" fontId="31" fillId="10" borderId="4" xfId="52" applyNumberFormat="1" applyFont="1" applyFill="1" applyBorder="1" applyAlignment="1">
      <alignment vertical="center" wrapText="1"/>
    </xf>
    <xf numFmtId="4" fontId="31" fillId="10" borderId="4" xfId="52" applyNumberFormat="1" applyFont="1" applyFill="1" applyBorder="1" applyAlignment="1">
      <alignment vertical="center" wrapText="1"/>
    </xf>
    <xf numFmtId="0" fontId="76" fillId="0" borderId="14" xfId="0" applyFont="1" applyBorder="1" applyAlignment="1">
      <alignment horizontal="left" vertical="top" wrapText="1"/>
    </xf>
    <xf numFmtId="0" fontId="76" fillId="3" borderId="14" xfId="0" applyFont="1" applyFill="1" applyBorder="1" applyAlignment="1">
      <alignment horizontal="left" vertical="top" wrapText="1"/>
    </xf>
    <xf numFmtId="0" fontId="76" fillId="0" borderId="14" xfId="0" applyFont="1" applyBorder="1" applyAlignment="1">
      <alignment horizontal="left" vertical="top"/>
    </xf>
    <xf numFmtId="0" fontId="75" fillId="45" borderId="14" xfId="0" applyFont="1" applyFill="1" applyBorder="1" applyAlignment="1">
      <alignment horizontal="left"/>
    </xf>
    <xf numFmtId="0" fontId="75" fillId="45" borderId="15" xfId="0" applyFont="1" applyFill="1" applyBorder="1" applyAlignment="1">
      <alignment horizontal="left"/>
    </xf>
    <xf numFmtId="0" fontId="84" fillId="47" borderId="33" xfId="0" applyFont="1" applyFill="1" applyBorder="1" applyAlignment="1">
      <alignment horizontal="left" vertical="center"/>
    </xf>
    <xf numFmtId="0" fontId="84" fillId="47" borderId="5" xfId="0" applyFont="1" applyFill="1" applyBorder="1" applyAlignment="1">
      <alignment horizontal="left" vertical="center"/>
    </xf>
    <xf numFmtId="0" fontId="84" fillId="47" borderId="32" xfId="0" applyFont="1" applyFill="1" applyBorder="1" applyAlignment="1">
      <alignment horizontal="left" vertical="center"/>
    </xf>
    <xf numFmtId="0" fontId="86" fillId="49" borderId="14" xfId="0" applyFont="1" applyFill="1" applyBorder="1" applyAlignment="1">
      <alignment horizontal="left" vertical="center" wrapText="1"/>
    </xf>
    <xf numFmtId="0" fontId="87" fillId="49" borderId="14" xfId="0" applyFont="1" applyFill="1" applyBorder="1" applyAlignment="1">
      <alignment horizontal="left" vertical="center" wrapText="1"/>
    </xf>
    <xf numFmtId="0" fontId="81" fillId="47" borderId="14" xfId="0" applyFont="1" applyFill="1" applyBorder="1" applyAlignment="1">
      <alignment horizontal="left" vertical="center" wrapText="1"/>
    </xf>
    <xf numFmtId="0" fontId="86" fillId="49" borderId="15" xfId="0" applyFont="1" applyFill="1" applyBorder="1" applyAlignment="1">
      <alignment horizontal="left" vertical="center" wrapText="1"/>
    </xf>
    <xf numFmtId="0" fontId="87" fillId="49" borderId="4" xfId="0" applyFont="1" applyFill="1" applyBorder="1" applyAlignment="1">
      <alignment horizontal="left" vertical="center" wrapText="1"/>
    </xf>
    <xf numFmtId="0" fontId="87" fillId="49" borderId="16" xfId="0" applyFont="1" applyFill="1" applyBorder="1" applyAlignment="1">
      <alignment horizontal="left" vertical="center" wrapText="1"/>
    </xf>
    <xf numFmtId="0" fontId="89" fillId="46" borderId="33" xfId="0" applyFont="1" applyFill="1" applyBorder="1" applyAlignment="1">
      <alignment horizontal="left" vertical="center" wrapText="1"/>
    </xf>
    <xf numFmtId="0" fontId="89" fillId="46" borderId="5" xfId="0" applyFont="1" applyFill="1" applyBorder="1" applyAlignment="1">
      <alignment horizontal="left" vertical="center" wrapText="1"/>
    </xf>
    <xf numFmtId="0" fontId="89" fillId="46" borderId="32" xfId="0" applyFont="1" applyFill="1" applyBorder="1" applyAlignment="1">
      <alignment horizontal="left" vertical="center" wrapText="1"/>
    </xf>
    <xf numFmtId="0" fontId="89" fillId="46" borderId="10" xfId="0" applyFont="1" applyFill="1" applyBorder="1" applyAlignment="1">
      <alignment horizontal="left" vertical="center" wrapText="1"/>
    </xf>
    <xf numFmtId="0" fontId="89" fillId="46" borderId="0" xfId="0" applyFont="1" applyFill="1" applyAlignment="1">
      <alignment horizontal="left" vertical="center" wrapText="1"/>
    </xf>
    <xf numFmtId="0" fontId="89" fillId="46" borderId="35" xfId="0" applyFont="1" applyFill="1" applyBorder="1" applyAlignment="1">
      <alignment horizontal="left" vertical="center" wrapText="1"/>
    </xf>
    <xf numFmtId="0" fontId="81" fillId="47" borderId="31" xfId="0" applyFont="1" applyFill="1" applyBorder="1" applyAlignment="1">
      <alignment horizontal="left" vertical="center" wrapText="1"/>
    </xf>
    <xf numFmtId="0" fontId="81" fillId="47" borderId="34" xfId="0" applyFont="1" applyFill="1" applyBorder="1" applyAlignment="1">
      <alignment horizontal="left" vertical="center" wrapText="1"/>
    </xf>
    <xf numFmtId="0" fontId="81" fillId="47" borderId="33" xfId="0" applyFont="1" applyFill="1" applyBorder="1" applyAlignment="1">
      <alignment horizontal="left" vertical="center" wrapText="1"/>
    </xf>
    <xf numFmtId="0" fontId="81" fillId="47" borderId="10" xfId="0" applyFont="1" applyFill="1" applyBorder="1" applyAlignment="1">
      <alignment horizontal="left" vertical="center" wrapText="1"/>
    </xf>
    <xf numFmtId="0" fontId="81" fillId="50" borderId="31" xfId="0" applyFont="1" applyFill="1" applyBorder="1" applyAlignment="1">
      <alignment horizontal="left" vertical="center" wrapText="1"/>
    </xf>
    <xf numFmtId="0" fontId="81" fillId="50" borderId="34" xfId="0" applyFont="1" applyFill="1" applyBorder="1" applyAlignment="1">
      <alignment horizontal="left" vertical="center" wrapText="1"/>
    </xf>
    <xf numFmtId="0" fontId="81" fillId="50" borderId="26" xfId="0" applyFont="1" applyFill="1" applyBorder="1" applyAlignment="1">
      <alignment horizontal="left" vertical="center" wrapText="1"/>
    </xf>
    <xf numFmtId="0" fontId="81" fillId="47" borderId="14" xfId="0" applyFont="1" applyFill="1" applyBorder="1" applyAlignment="1">
      <alignment horizontal="center" vertical="center" wrapText="1"/>
    </xf>
    <xf numFmtId="0" fontId="81" fillId="47" borderId="26" xfId="0" applyFont="1" applyFill="1" applyBorder="1" applyAlignment="1">
      <alignment horizontal="left" vertical="center" wrapText="1"/>
    </xf>
    <xf numFmtId="0" fontId="81" fillId="49" borderId="4" xfId="0" applyFont="1" applyFill="1" applyBorder="1" applyAlignment="1">
      <alignment horizontal="left" vertical="center" wrapText="1"/>
    </xf>
    <xf numFmtId="0" fontId="81" fillId="49" borderId="16" xfId="0" applyFont="1" applyFill="1" applyBorder="1" applyAlignment="1">
      <alignment horizontal="left" vertical="center" wrapText="1"/>
    </xf>
    <xf numFmtId="0" fontId="84" fillId="49" borderId="15" xfId="0" applyFont="1" applyFill="1" applyBorder="1" applyAlignment="1">
      <alignment horizontal="left" vertical="center" wrapText="1"/>
    </xf>
    <xf numFmtId="0" fontId="84" fillId="49" borderId="4" xfId="0" applyFont="1" applyFill="1" applyBorder="1" applyAlignment="1">
      <alignment horizontal="left" vertical="center" wrapText="1"/>
    </xf>
    <xf numFmtId="0" fontId="84" fillId="49" borderId="16" xfId="0" applyFont="1" applyFill="1" applyBorder="1" applyAlignment="1">
      <alignment horizontal="left" vertical="center" wrapText="1"/>
    </xf>
    <xf numFmtId="0" fontId="81" fillId="47" borderId="31" xfId="0" applyFont="1" applyFill="1" applyBorder="1" applyAlignment="1">
      <alignment horizontal="center" vertical="center" wrapText="1"/>
    </xf>
    <xf numFmtId="0" fontId="81" fillId="47" borderId="34" xfId="0" applyFont="1" applyFill="1" applyBorder="1" applyAlignment="1">
      <alignment horizontal="center" vertical="center" wrapText="1"/>
    </xf>
    <xf numFmtId="0" fontId="81" fillId="50" borderId="33" xfId="0" applyFont="1" applyFill="1" applyBorder="1" applyAlignment="1">
      <alignment horizontal="left" vertical="center" wrapText="1"/>
    </xf>
    <xf numFmtId="0" fontId="81" fillId="50" borderId="10" xfId="0" applyFont="1" applyFill="1" applyBorder="1" applyAlignment="1">
      <alignment horizontal="left" vertical="center" wrapText="1"/>
    </xf>
    <xf numFmtId="0" fontId="81" fillId="50" borderId="11" xfId="0" applyFont="1" applyFill="1" applyBorder="1" applyAlignment="1">
      <alignment horizontal="left" vertical="center" wrapText="1"/>
    </xf>
    <xf numFmtId="0" fontId="88" fillId="49" borderId="15" xfId="0" applyFont="1" applyFill="1" applyBorder="1" applyAlignment="1">
      <alignment horizontal="left" vertical="center" wrapText="1"/>
    </xf>
    <xf numFmtId="0" fontId="88" fillId="49" borderId="4" xfId="0" applyFont="1" applyFill="1" applyBorder="1" applyAlignment="1">
      <alignment horizontal="left" vertical="center" wrapText="1"/>
    </xf>
    <xf numFmtId="0" fontId="88" fillId="49" borderId="16" xfId="0" applyFont="1" applyFill="1" applyBorder="1" applyAlignment="1">
      <alignment horizontal="left" vertical="center" wrapText="1"/>
    </xf>
    <xf numFmtId="0" fontId="71" fillId="48" borderId="33" xfId="0" applyFont="1" applyFill="1" applyBorder="1" applyAlignment="1">
      <alignment horizontal="center" wrapText="1"/>
    </xf>
    <xf numFmtId="0" fontId="71" fillId="48" borderId="5" xfId="0" applyFont="1" applyFill="1" applyBorder="1" applyAlignment="1">
      <alignment horizontal="center" wrapText="1"/>
    </xf>
    <xf numFmtId="0" fontId="71" fillId="48" borderId="32" xfId="0" applyFont="1" applyFill="1" applyBorder="1" applyAlignment="1">
      <alignment horizontal="center" wrapText="1"/>
    </xf>
    <xf numFmtId="0" fontId="71" fillId="48" borderId="10" xfId="0" applyFont="1" applyFill="1" applyBorder="1" applyAlignment="1">
      <alignment horizontal="center" wrapText="1"/>
    </xf>
    <xf numFmtId="0" fontId="71" fillId="48" borderId="0" xfId="0" applyFont="1" applyFill="1" applyAlignment="1">
      <alignment horizontal="center" wrapText="1"/>
    </xf>
    <xf numFmtId="0" fontId="71" fillId="48" borderId="35" xfId="0" applyFont="1" applyFill="1" applyBorder="1" applyAlignment="1">
      <alignment horizontal="center" wrapText="1"/>
    </xf>
    <xf numFmtId="0" fontId="71" fillId="48" borderId="34" xfId="0" applyFont="1" applyFill="1" applyBorder="1" applyAlignment="1">
      <alignment horizontal="center" vertical="top"/>
    </xf>
    <xf numFmtId="0" fontId="71" fillId="48" borderId="26" xfId="0" applyFont="1" applyFill="1" applyBorder="1" applyAlignment="1">
      <alignment horizontal="center" vertical="top"/>
    </xf>
    <xf numFmtId="0" fontId="80" fillId="46" borderId="15" xfId="0" applyFont="1" applyFill="1" applyBorder="1" applyAlignment="1">
      <alignment horizontal="left" vertical="center" wrapText="1"/>
    </xf>
    <xf numFmtId="0" fontId="80" fillId="46" borderId="4" xfId="0" applyFont="1" applyFill="1" applyBorder="1" applyAlignment="1">
      <alignment horizontal="left" vertical="center" wrapText="1"/>
    </xf>
    <xf numFmtId="0" fontId="80" fillId="46" borderId="16" xfId="0" applyFont="1" applyFill="1" applyBorder="1" applyAlignment="1">
      <alignment horizontal="left" vertical="center" wrapText="1"/>
    </xf>
    <xf numFmtId="0" fontId="84" fillId="47" borderId="34" xfId="0" applyFont="1" applyFill="1" applyBorder="1" applyAlignment="1">
      <alignment horizontal="left" vertical="top" wrapText="1"/>
    </xf>
    <xf numFmtId="0" fontId="85" fillId="48" borderId="10" xfId="0" applyFont="1" applyFill="1" applyBorder="1" applyAlignment="1">
      <alignment horizontal="center" vertical="center" wrapText="1"/>
    </xf>
    <xf numFmtId="0" fontId="85" fillId="48" borderId="0" xfId="0" applyFont="1" applyFill="1" applyAlignment="1">
      <alignment horizontal="center" vertical="center"/>
    </xf>
    <xf numFmtId="0" fontId="85" fillId="48" borderId="35" xfId="0" applyFont="1" applyFill="1" applyBorder="1" applyAlignment="1">
      <alignment horizontal="center" vertical="center"/>
    </xf>
    <xf numFmtId="0" fontId="85" fillId="48" borderId="10" xfId="0" applyFont="1" applyFill="1" applyBorder="1" applyAlignment="1">
      <alignment horizontal="center" vertical="center"/>
    </xf>
    <xf numFmtId="0" fontId="74" fillId="0" borderId="29" xfId="0" applyFont="1" applyBorder="1" applyAlignment="1">
      <alignment horizontal="left" vertical="center"/>
    </xf>
    <xf numFmtId="0" fontId="74" fillId="0" borderId="7" xfId="0" applyFont="1" applyBorder="1" applyAlignment="1">
      <alignment horizontal="left" vertical="center"/>
    </xf>
    <xf numFmtId="0" fontId="75" fillId="45" borderId="15" xfId="0" applyFont="1" applyFill="1" applyBorder="1" applyAlignment="1">
      <alignment vertical="center" wrapText="1"/>
    </xf>
    <xf numFmtId="0" fontId="75" fillId="45" borderId="16" xfId="0" applyFont="1" applyFill="1" applyBorder="1" applyAlignment="1">
      <alignment vertical="center" wrapText="1"/>
    </xf>
    <xf numFmtId="0" fontId="76" fillId="0" borderId="15" xfId="0" applyFont="1" applyBorder="1" applyAlignment="1">
      <alignment vertical="center" wrapText="1"/>
    </xf>
    <xf numFmtId="0" fontId="76" fillId="0" borderId="4" xfId="0" applyFont="1" applyBorder="1" applyAlignment="1">
      <alignment vertical="center" wrapText="1"/>
    </xf>
    <xf numFmtId="0" fontId="76" fillId="0" borderId="16" xfId="0" applyFont="1" applyBorder="1" applyAlignment="1">
      <alignment vertical="center" wrapText="1"/>
    </xf>
    <xf numFmtId="0" fontId="75" fillId="45" borderId="15" xfId="0" applyFont="1" applyFill="1" applyBorder="1"/>
    <xf numFmtId="0" fontId="75" fillId="45" borderId="16" xfId="0" applyFont="1" applyFill="1" applyBorder="1"/>
    <xf numFmtId="0" fontId="76" fillId="0" borderId="15" xfId="0" applyFont="1" applyBorder="1"/>
    <xf numFmtId="0" fontId="76" fillId="0" borderId="4" xfId="0" applyFont="1" applyBorder="1"/>
    <xf numFmtId="0" fontId="76" fillId="0" borderId="16" xfId="0" applyFont="1" applyBorder="1"/>
    <xf numFmtId="0" fontId="80" fillId="46" borderId="15" xfId="0" applyFont="1" applyFill="1" applyBorder="1" applyAlignment="1">
      <alignment horizontal="left" vertical="center"/>
    </xf>
    <xf numFmtId="0" fontId="80" fillId="46" borderId="4" xfId="0" applyFont="1" applyFill="1" applyBorder="1" applyAlignment="1">
      <alignment horizontal="left" vertical="center"/>
    </xf>
    <xf numFmtId="0" fontId="80" fillId="46" borderId="16" xfId="0" applyFont="1" applyFill="1" applyBorder="1" applyAlignment="1">
      <alignment horizontal="left" vertical="center"/>
    </xf>
    <xf numFmtId="0" fontId="75" fillId="45" borderId="11" xfId="0" applyFont="1" applyFill="1" applyBorder="1" applyAlignment="1">
      <alignment vertical="center"/>
    </xf>
    <xf numFmtId="0" fontId="75" fillId="45" borderId="30" xfId="0" applyFont="1" applyFill="1" applyBorder="1" applyAlignment="1">
      <alignment vertical="center"/>
    </xf>
    <xf numFmtId="0" fontId="76" fillId="0" borderId="15" xfId="0" applyFont="1" applyBorder="1" applyAlignment="1">
      <alignment vertical="center"/>
    </xf>
    <xf numFmtId="0" fontId="76" fillId="0" borderId="4" xfId="0" applyFont="1" applyBorder="1" applyAlignment="1">
      <alignment vertical="center"/>
    </xf>
    <xf numFmtId="0" fontId="76" fillId="0" borderId="16" xfId="0" applyFont="1" applyBorder="1" applyAlignment="1">
      <alignment vertical="center"/>
    </xf>
    <xf numFmtId="0" fontId="78" fillId="45" borderId="31" xfId="0" applyFont="1" applyFill="1" applyBorder="1" applyAlignment="1">
      <alignment horizontal="left" wrapText="1"/>
    </xf>
    <xf numFmtId="0" fontId="78" fillId="45" borderId="26" xfId="0" applyFont="1" applyFill="1" applyBorder="1" applyAlignment="1">
      <alignment horizontal="left" wrapText="1"/>
    </xf>
    <xf numFmtId="0" fontId="79" fillId="45" borderId="5" xfId="0" applyFont="1" applyFill="1" applyBorder="1" applyAlignment="1">
      <alignment horizontal="left" vertical="center" wrapText="1"/>
    </xf>
    <xf numFmtId="0" fontId="79" fillId="45" borderId="7" xfId="0" applyFont="1" applyFill="1" applyBorder="1" applyAlignment="1">
      <alignment horizontal="left" vertical="center" wrapText="1"/>
    </xf>
    <xf numFmtId="0" fontId="79" fillId="45" borderId="31" xfId="0" applyFont="1" applyFill="1" applyBorder="1" applyAlignment="1">
      <alignment horizontal="center" vertical="top" wrapText="1"/>
    </xf>
    <xf numFmtId="0" fontId="79" fillId="45" borderId="26" xfId="0" applyFont="1" applyFill="1" applyBorder="1" applyAlignment="1">
      <alignment horizontal="center" vertical="top" wrapText="1"/>
    </xf>
    <xf numFmtId="0" fontId="79" fillId="45" borderId="15" xfId="0" applyFont="1" applyFill="1" applyBorder="1" applyAlignment="1">
      <alignment horizontal="center" wrapText="1"/>
    </xf>
    <xf numFmtId="0" fontId="79" fillId="45" borderId="4" xfId="0" applyFont="1" applyFill="1" applyBorder="1" applyAlignment="1">
      <alignment horizontal="center" wrapText="1"/>
    </xf>
    <xf numFmtId="0" fontId="79" fillId="45" borderId="16" xfId="0" applyFont="1" applyFill="1" applyBorder="1" applyAlignment="1">
      <alignment horizontal="center" wrapText="1"/>
    </xf>
    <xf numFmtId="0" fontId="79" fillId="45" borderId="32" xfId="0" applyFont="1" applyFill="1" applyBorder="1" applyAlignment="1">
      <alignment horizontal="left" vertical="center" wrapText="1"/>
    </xf>
    <xf numFmtId="0" fontId="79" fillId="45" borderId="30" xfId="0" applyFont="1" applyFill="1" applyBorder="1" applyAlignment="1">
      <alignment horizontal="left" vertical="center" wrapText="1"/>
    </xf>
    <xf numFmtId="0" fontId="4" fillId="0" borderId="0" xfId="0" applyFont="1" applyAlignment="1" applyProtection="1">
      <alignment wrapText="1"/>
      <protection hidden="1"/>
    </xf>
    <xf numFmtId="0" fontId="4" fillId="0" borderId="5" xfId="0" applyFont="1" applyBorder="1" applyAlignment="1" applyProtection="1">
      <alignment wrapText="1"/>
      <protection hidden="1"/>
    </xf>
    <xf numFmtId="0" fontId="20" fillId="0" borderId="8" xfId="0" applyFont="1" applyBorder="1" applyAlignment="1">
      <alignment horizontal="left" vertical="center" wrapText="1" indent="2"/>
    </xf>
    <xf numFmtId="0" fontId="20" fillId="5" borderId="8" xfId="0" applyFont="1" applyFill="1" applyBorder="1" applyAlignment="1">
      <alignment horizontal="left" vertical="center" wrapText="1" indent="2"/>
    </xf>
    <xf numFmtId="3" fontId="3" fillId="4" borderId="4" xfId="0" applyNumberFormat="1" applyFont="1" applyFill="1" applyBorder="1" applyAlignment="1">
      <alignment horizontal="right" vertical="center"/>
    </xf>
    <xf numFmtId="3" fontId="31" fillId="4" borderId="4" xfId="0" applyNumberFormat="1" applyFont="1" applyFill="1" applyBorder="1" applyAlignment="1">
      <alignment horizontal="center" vertical="center"/>
    </xf>
    <xf numFmtId="3" fontId="3" fillId="4" borderId="4" xfId="0" applyNumberFormat="1" applyFont="1" applyFill="1" applyBorder="1" applyAlignment="1">
      <alignment horizontal="center" vertical="center"/>
    </xf>
    <xf numFmtId="0" fontId="27" fillId="3" borderId="4" xfId="0" applyFont="1" applyFill="1" applyBorder="1" applyAlignment="1">
      <alignment horizontal="left" vertical="center" indent="2"/>
    </xf>
    <xf numFmtId="0" fontId="3" fillId="4" borderId="4" xfId="0" applyFont="1" applyFill="1" applyBorder="1" applyAlignment="1">
      <alignment vertical="center"/>
    </xf>
    <xf numFmtId="0" fontId="10" fillId="0" borderId="4" xfId="3" applyFont="1" applyBorder="1" applyAlignment="1">
      <alignment vertical="center" wrapText="1"/>
    </xf>
    <xf numFmtId="0" fontId="3" fillId="4" borderId="5" xfId="0" applyFont="1" applyFill="1" applyBorder="1" applyAlignment="1">
      <alignment vertical="center"/>
    </xf>
    <xf numFmtId="3" fontId="3" fillId="4" borderId="5" xfId="0" applyNumberFormat="1" applyFont="1" applyFill="1" applyBorder="1" applyAlignment="1">
      <alignment horizontal="right" vertical="center"/>
    </xf>
    <xf numFmtId="3" fontId="3" fillId="4" borderId="5" xfId="0" applyNumberFormat="1" applyFont="1" applyFill="1" applyBorder="1" applyAlignment="1">
      <alignment horizontal="center" vertical="center"/>
    </xf>
    <xf numFmtId="0" fontId="3" fillId="11" borderId="4" xfId="0" applyFont="1" applyFill="1" applyBorder="1" applyAlignment="1">
      <alignment vertical="center"/>
    </xf>
  </cellXfs>
  <cellStyles count="424">
    <cellStyle name="20% - Accent1" xfId="22" builtinId="30" customBuiltin="1"/>
    <cellStyle name="20% - Accent1 10" xfId="179" xr:uid="{34C61856-398B-402E-95F0-E90EB2E3B322}"/>
    <cellStyle name="20% - Accent1 11" xfId="193" xr:uid="{12302982-3FF9-4161-9D27-D80AC03B5CDC}"/>
    <cellStyle name="20% - Accent1 12" xfId="194" xr:uid="{739F36D4-8155-4283-9A43-E98B9D80BEAE}"/>
    <cellStyle name="20% - Accent1 13" xfId="195" xr:uid="{AFFB4097-FD1D-462C-B5A5-9CA9CA19170E}"/>
    <cellStyle name="20% - Accent1 14" xfId="236" xr:uid="{C08F00BE-754C-4C11-98A4-7E048D3DB883}"/>
    <cellStyle name="20% - Accent1 15" xfId="250" xr:uid="{126A4121-AD55-4141-AD10-5A41099C661F}"/>
    <cellStyle name="20% - Accent1 16" xfId="264" xr:uid="{D80589BE-EB3D-48CF-94F6-44886F239182}"/>
    <cellStyle name="20% - Accent1 17" xfId="278" xr:uid="{EFF409A3-F70C-4FAA-8886-0A0B8733A324}"/>
    <cellStyle name="20% - Accent1 18" xfId="292" xr:uid="{24DB7BB1-2671-4DCD-B0B6-F579EA140F36}"/>
    <cellStyle name="20% - Accent1 19" xfId="306" xr:uid="{82064CA7-B631-4C3B-A736-860D4C62383B}"/>
    <cellStyle name="20% - Accent1 2" xfId="57" xr:uid="{B9EDDEF7-FAC9-4F36-AD5E-A6961A152497}"/>
    <cellStyle name="20% - Accent1 2 2" xfId="352" xr:uid="{D81D9BCE-2A04-4ABC-B011-B5C890A2518A}"/>
    <cellStyle name="20% - Accent1 20" xfId="320" xr:uid="{59F02F69-AC6A-4523-97A8-D79092131286}"/>
    <cellStyle name="20% - Accent1 3" xfId="83" xr:uid="{4D0D3000-40DF-4878-84B5-A880336AAE14}"/>
    <cellStyle name="20% - Accent1 4" xfId="97" xr:uid="{B01F8039-09BA-4A6C-8114-46E953E0DDCD}"/>
    <cellStyle name="20% - Accent1 5" xfId="111" xr:uid="{29186E9C-D070-47BF-8C68-A53A5CD061ED}"/>
    <cellStyle name="20% - Accent1 6" xfId="124" xr:uid="{369729FC-BB2C-4CF1-BFF0-7795A35125BD}"/>
    <cellStyle name="20% - Accent1 7" xfId="138" xr:uid="{15F7F6F7-79D5-4470-AA83-B2EE1A6A9626}"/>
    <cellStyle name="20% - Accent1 8" xfId="151" xr:uid="{AF9BDEA9-FE20-4610-9BD9-4B9E5593CFAE}"/>
    <cellStyle name="20% - Accent1 9" xfId="165" xr:uid="{20D9DBF7-771C-47B7-8E5A-BA39904A2D3D}"/>
    <cellStyle name="20% - Accent2" xfId="25" builtinId="34" customBuiltin="1"/>
    <cellStyle name="20% - Accent2 10" xfId="181" xr:uid="{CE71F5FD-0270-4D21-9255-95CA567CE46B}"/>
    <cellStyle name="20% - Accent2 11" xfId="196" xr:uid="{AF0B229A-4225-497C-BDD1-174A7B078A7A}"/>
    <cellStyle name="20% - Accent2 12" xfId="197" xr:uid="{987B86C3-36C3-4701-B944-FE3B0E43DD24}"/>
    <cellStyle name="20% - Accent2 13" xfId="198" xr:uid="{8355E19B-2DAD-49C1-A197-59E02CB960B6}"/>
    <cellStyle name="20% - Accent2 14" xfId="238" xr:uid="{94D220FD-514F-440C-B9D5-FCA8F4BB7C6A}"/>
    <cellStyle name="20% - Accent2 15" xfId="252" xr:uid="{AA64F5D7-71BD-4496-91AA-A60B736D4C83}"/>
    <cellStyle name="20% - Accent2 16" xfId="266" xr:uid="{81B47C57-6584-4934-8861-828E03DEC7FA}"/>
    <cellStyle name="20% - Accent2 17" xfId="280" xr:uid="{632C2504-296F-4016-979C-38ED4AC82184}"/>
    <cellStyle name="20% - Accent2 18" xfId="294" xr:uid="{3C0B42C0-D97B-41E9-8A6A-C33C0D75A439}"/>
    <cellStyle name="20% - Accent2 19" xfId="308" xr:uid="{5E19C67F-3EAD-4E84-BC8E-E88D28D8BF35}"/>
    <cellStyle name="20% - Accent2 2" xfId="59" xr:uid="{CF73434E-16C2-43FB-B0B3-1E2EFF13CEAB}"/>
    <cellStyle name="20% - Accent2 2 2" xfId="353" xr:uid="{1E9324D5-E9F5-4BEA-AE72-66C64AF2B627}"/>
    <cellStyle name="20% - Accent2 20" xfId="322" xr:uid="{AF9B88C2-0C22-4259-8C0A-647F78BB3A72}"/>
    <cellStyle name="20% - Accent2 3" xfId="85" xr:uid="{EA6D7AA1-AC5C-4B7E-9E6A-F2298FBCCED7}"/>
    <cellStyle name="20% - Accent2 4" xfId="99" xr:uid="{311263C6-AB77-4153-8C6E-BBF422FA0650}"/>
    <cellStyle name="20% - Accent2 5" xfId="113" xr:uid="{A39B718D-A7EE-4606-B0FE-63E0C51B551D}"/>
    <cellStyle name="20% - Accent2 6" xfId="126" xr:uid="{78A89D97-3071-4242-948B-91769183A781}"/>
    <cellStyle name="20% - Accent2 7" xfId="140" xr:uid="{B7123425-A3CD-46B7-96C1-102EC2EA44AE}"/>
    <cellStyle name="20% - Accent2 8" xfId="153" xr:uid="{657F7B8D-A40C-4A30-B7BC-F8D14B5FBD96}"/>
    <cellStyle name="20% - Accent2 9" xfId="167" xr:uid="{AC1EE9C9-65DA-4FB8-9B94-AAF120779930}"/>
    <cellStyle name="20% - Accent3" xfId="28" builtinId="38" customBuiltin="1"/>
    <cellStyle name="20% - Accent3 10" xfId="183" xr:uid="{F37F2541-C032-485A-BBBE-6A830532CB85}"/>
    <cellStyle name="20% - Accent3 11" xfId="199" xr:uid="{83AF3A11-95D7-4BBD-A4EA-11B74EBBAF76}"/>
    <cellStyle name="20% - Accent3 12" xfId="200" xr:uid="{8CD71862-830D-461F-B7BA-B96754FADD50}"/>
    <cellStyle name="20% - Accent3 13" xfId="201" xr:uid="{41E5BBF6-C4B3-426A-A335-7D455C3E8075}"/>
    <cellStyle name="20% - Accent3 14" xfId="240" xr:uid="{12A210F3-A694-420E-9FAE-DDA414287373}"/>
    <cellStyle name="20% - Accent3 15" xfId="254" xr:uid="{0BC5F16A-BA39-4B7E-A3FF-84CB46F6B254}"/>
    <cellStyle name="20% - Accent3 16" xfId="268" xr:uid="{B67A3F88-871D-4CB9-B5BE-4622D5B1AEEB}"/>
    <cellStyle name="20% - Accent3 17" xfId="282" xr:uid="{30E71C34-4DF8-4554-BB7E-B3ABB39A92A9}"/>
    <cellStyle name="20% - Accent3 18" xfId="296" xr:uid="{30BDF6D8-1A3D-40E3-B2D9-85D4A00312DC}"/>
    <cellStyle name="20% - Accent3 19" xfId="310" xr:uid="{FDB73E4C-AB18-4896-892C-ABB3D0C2DF5F}"/>
    <cellStyle name="20% - Accent3 2" xfId="61" xr:uid="{FE247256-23BD-4010-8DC4-4BEA1353E142}"/>
    <cellStyle name="20% - Accent3 2 2" xfId="354" xr:uid="{07A34F74-08AB-427A-B082-B342443F5EC1}"/>
    <cellStyle name="20% - Accent3 20" xfId="324" xr:uid="{0770BD7C-48E2-40D0-BFF6-F15397625A2D}"/>
    <cellStyle name="20% - Accent3 3" xfId="87" xr:uid="{711B3C2F-0F79-497B-9F31-FE9670BA9179}"/>
    <cellStyle name="20% - Accent3 4" xfId="101" xr:uid="{7D65C347-5A5C-49FE-8509-A7A6A456050B}"/>
    <cellStyle name="20% - Accent3 5" xfId="115" xr:uid="{2C25DFC4-EE4E-419C-B239-DDDDB6FBF34B}"/>
    <cellStyle name="20% - Accent3 6" xfId="128" xr:uid="{C77A2580-93EE-4B84-84DF-AE26B9674802}"/>
    <cellStyle name="20% - Accent3 7" xfId="142" xr:uid="{520DCE0A-507B-4F22-8B66-559F9146B9C3}"/>
    <cellStyle name="20% - Accent3 8" xfId="155" xr:uid="{07C7C12A-3BCB-4444-84F6-1CDABD30F351}"/>
    <cellStyle name="20% - Accent3 9" xfId="169" xr:uid="{B7869666-6FA8-42F9-8EC9-BC3F47713D69}"/>
    <cellStyle name="20% - Accent4" xfId="31" builtinId="42" customBuiltin="1"/>
    <cellStyle name="20% - Accent4 10" xfId="185" xr:uid="{72B6E818-D82C-4F9B-99FC-D11E222B9174}"/>
    <cellStyle name="20% - Accent4 11" xfId="202" xr:uid="{68DF8CA3-A2E3-48C3-8547-ED23D098E988}"/>
    <cellStyle name="20% - Accent4 12" xfId="203" xr:uid="{65B5AD85-E052-4171-AC6F-80AB8E3FA078}"/>
    <cellStyle name="20% - Accent4 13" xfId="204" xr:uid="{08F8B89E-242B-4B7C-9183-87C31AA63D17}"/>
    <cellStyle name="20% - Accent4 14" xfId="242" xr:uid="{FFF55DD1-6E55-45A6-B92F-C4F24A84ECE9}"/>
    <cellStyle name="20% - Accent4 15" xfId="256" xr:uid="{8EFCB9DB-B9E6-441C-9DCC-10CF1D7BD988}"/>
    <cellStyle name="20% - Accent4 16" xfId="270" xr:uid="{3004BF9D-CE08-4BE8-AA60-B7980159F6AC}"/>
    <cellStyle name="20% - Accent4 17" xfId="284" xr:uid="{CE7D62F5-7C40-45F4-81E8-BFF1B894A6E7}"/>
    <cellStyle name="20% - Accent4 18" xfId="298" xr:uid="{ACAB7A93-2EBD-4AEE-8F19-A7A132937718}"/>
    <cellStyle name="20% - Accent4 19" xfId="312" xr:uid="{AB8CAB68-1B7D-4839-97FA-E2CA477D19A4}"/>
    <cellStyle name="20% - Accent4 2" xfId="63" xr:uid="{523B3E38-750E-41CE-8279-85A7827E2374}"/>
    <cellStyle name="20% - Accent4 2 2" xfId="355" xr:uid="{3098DAAC-DB96-4C48-BDD4-9B3947444984}"/>
    <cellStyle name="20% - Accent4 20" xfId="326" xr:uid="{19D827FC-EE60-45BB-8422-9AB796482F30}"/>
    <cellStyle name="20% - Accent4 3" xfId="89" xr:uid="{4A4F500A-067C-4A08-8358-CA7B165C5A57}"/>
    <cellStyle name="20% - Accent4 4" xfId="103" xr:uid="{7A3116E9-3B18-4A94-8EBC-15956D07ED5B}"/>
    <cellStyle name="20% - Accent4 5" xfId="117" xr:uid="{B5E733CE-AEAD-422B-A9D1-4308D5134E2F}"/>
    <cellStyle name="20% - Accent4 6" xfId="130" xr:uid="{5177C321-C3AE-4F34-957D-546F603CAB7D}"/>
    <cellStyle name="20% - Accent4 7" xfId="144" xr:uid="{CB1EA70B-1E64-48BE-9BAB-4C29D8546CC5}"/>
    <cellStyle name="20% - Accent4 8" xfId="157" xr:uid="{94D4A4ED-B66E-452C-BC79-112EE67A3C35}"/>
    <cellStyle name="20% - Accent4 9" xfId="171" xr:uid="{3B3487D7-753D-45AC-BE94-4CB6C2B370EC}"/>
    <cellStyle name="20% - Accent5" xfId="34" builtinId="46" customBuiltin="1"/>
    <cellStyle name="20% - Accent5 10" xfId="187" xr:uid="{4E43AE68-FD87-4BB7-99C4-B36D18272A50}"/>
    <cellStyle name="20% - Accent5 11" xfId="205" xr:uid="{A2F1C5CE-AA00-4F5B-A729-08F32ED4C486}"/>
    <cellStyle name="20% - Accent5 12" xfId="206" xr:uid="{E00C9477-D486-4FA8-BDF6-329CD6F10528}"/>
    <cellStyle name="20% - Accent5 13" xfId="207" xr:uid="{E6F437F7-39F4-4C3D-942C-29F20F92F61E}"/>
    <cellStyle name="20% - Accent5 14" xfId="244" xr:uid="{386B605D-028F-45B6-A5FB-60E8553855D0}"/>
    <cellStyle name="20% - Accent5 15" xfId="258" xr:uid="{A1FEC76E-F17C-40F4-857F-131F8E71D92E}"/>
    <cellStyle name="20% - Accent5 16" xfId="272" xr:uid="{8FF56C9E-9880-46CA-B70C-1C687F6EEBE1}"/>
    <cellStyle name="20% - Accent5 17" xfId="286" xr:uid="{777AA7E0-23D2-4208-9FC3-656EAEA8E616}"/>
    <cellStyle name="20% - Accent5 18" xfId="300" xr:uid="{D16642BF-0473-4AE6-ACEC-B35E6956B70B}"/>
    <cellStyle name="20% - Accent5 19" xfId="314" xr:uid="{7EC220A2-3A6E-4C16-960E-023556BC2DE4}"/>
    <cellStyle name="20% - Accent5 2" xfId="65" xr:uid="{CDE02117-A549-4845-AB9F-662E2369305D}"/>
    <cellStyle name="20% - Accent5 2 2" xfId="356" xr:uid="{E950B84C-A0CE-4281-A287-9A66E07A196F}"/>
    <cellStyle name="20% - Accent5 20" xfId="328" xr:uid="{FDF10938-5FDE-4039-8248-2CB4519861E1}"/>
    <cellStyle name="20% - Accent5 3" xfId="91" xr:uid="{C19C56DC-3735-47D7-8887-A1C89A731412}"/>
    <cellStyle name="20% - Accent5 4" xfId="105" xr:uid="{1F77C743-7289-45A6-B5BC-3CF1DD1BFD14}"/>
    <cellStyle name="20% - Accent5 5" xfId="119" xr:uid="{5CDAC36D-1816-4D7C-BAE6-504B78789ACE}"/>
    <cellStyle name="20% - Accent5 6" xfId="132" xr:uid="{9C836878-5B4F-42F9-A9CA-3CA9B600B664}"/>
    <cellStyle name="20% - Accent5 7" xfId="146" xr:uid="{4D722244-E802-46CD-8E72-19145B69873F}"/>
    <cellStyle name="20% - Accent5 8" xfId="159" xr:uid="{344B12BE-6889-48D0-9EB6-C08ADB7F5C6C}"/>
    <cellStyle name="20% - Accent5 9" xfId="173" xr:uid="{35E59C8B-1AAF-4DC0-9D40-D5788709531D}"/>
    <cellStyle name="20% - Accent6" xfId="37" builtinId="50" customBuiltin="1"/>
    <cellStyle name="20% - Accent6 10" xfId="189" xr:uid="{BE8F8744-2239-4FB0-99F8-B8E01CDC713E}"/>
    <cellStyle name="20% - Accent6 11" xfId="208" xr:uid="{C2A8F5C7-EC1E-4228-8E7B-7290087589F5}"/>
    <cellStyle name="20% - Accent6 12" xfId="209" xr:uid="{7FD111D1-DC98-4A0E-8F42-D3CAFC046A04}"/>
    <cellStyle name="20% - Accent6 13" xfId="210" xr:uid="{29E7ED95-A139-4AB5-BF30-C07EC3E26D8C}"/>
    <cellStyle name="20% - Accent6 14" xfId="246" xr:uid="{CEA885E1-A7E8-4604-BE13-82930737640D}"/>
    <cellStyle name="20% - Accent6 15" xfId="260" xr:uid="{20FC08BD-108B-4BB3-BE68-E62F649859BC}"/>
    <cellStyle name="20% - Accent6 16" xfId="274" xr:uid="{2FD78717-A433-4729-AC70-AF0460095098}"/>
    <cellStyle name="20% - Accent6 17" xfId="288" xr:uid="{63F36CAC-A361-4B57-8199-BB152EB43985}"/>
    <cellStyle name="20% - Accent6 18" xfId="302" xr:uid="{79D1EB24-6928-438D-88CF-455B95689C39}"/>
    <cellStyle name="20% - Accent6 19" xfId="316" xr:uid="{7ACCFE6F-BD72-4D73-A366-F550725F8B79}"/>
    <cellStyle name="20% - Accent6 2" xfId="67" xr:uid="{D5D697D7-0C4A-4952-8D1E-796563646A3B}"/>
    <cellStyle name="20% - Accent6 2 2" xfId="357" xr:uid="{6AE796F9-05E8-4CFD-9DBD-9B07570A37B8}"/>
    <cellStyle name="20% - Accent6 20" xfId="330" xr:uid="{F28EDA6E-24BB-4CBB-A4E6-9DC314BEE65D}"/>
    <cellStyle name="20% - Accent6 3" xfId="93" xr:uid="{789D0382-69D0-4965-A640-0B1642FF1168}"/>
    <cellStyle name="20% - Accent6 4" xfId="107" xr:uid="{0ADD7A5B-EB23-4585-8BFF-E01F002BBAC4}"/>
    <cellStyle name="20% - Accent6 5" xfId="121" xr:uid="{F96CDF4A-2579-4DF0-9307-35CAD68123A7}"/>
    <cellStyle name="20% - Accent6 6" xfId="134" xr:uid="{E4788D6E-017B-4F0C-9D9A-B4E152D2C82F}"/>
    <cellStyle name="20% - Accent6 7" xfId="148" xr:uid="{A714FE4E-6E94-4B4C-ABE5-89C823C7B8D9}"/>
    <cellStyle name="20% - Accent6 8" xfId="161" xr:uid="{A6FDC8A4-4E53-40AC-BC19-E29AE161ECAE}"/>
    <cellStyle name="20% - Accent6 9" xfId="175" xr:uid="{F970E9DA-3CD1-4F72-A1FD-37FACDBE0F66}"/>
    <cellStyle name="40% - Accent1" xfId="23" builtinId="31" customBuiltin="1"/>
    <cellStyle name="40% - Accent1 10" xfId="180" xr:uid="{6D05BEC5-0401-4496-A88A-5F0DBE1CA4DB}"/>
    <cellStyle name="40% - Accent1 11" xfId="211" xr:uid="{F0BE3714-FBA6-42D7-8D0F-7DA8007E6836}"/>
    <cellStyle name="40% - Accent1 12" xfId="212" xr:uid="{8C13A33C-9FDE-4835-A7CA-2A0A7971A873}"/>
    <cellStyle name="40% - Accent1 13" xfId="213" xr:uid="{EAA50815-E210-4A5C-8FE3-06594CC01403}"/>
    <cellStyle name="40% - Accent1 14" xfId="237" xr:uid="{3EE42915-0D90-41A9-B241-7F8EC3E4EA0F}"/>
    <cellStyle name="40% - Accent1 15" xfId="251" xr:uid="{A2E89BE7-BA35-472A-B696-1C6C5708B14F}"/>
    <cellStyle name="40% - Accent1 16" xfId="265" xr:uid="{3587F7F3-1634-4525-803A-082A6A7A4F32}"/>
    <cellStyle name="40% - Accent1 17" xfId="279" xr:uid="{53B7C076-BC5F-4FAC-9C00-AE5755F772AC}"/>
    <cellStyle name="40% - Accent1 18" xfId="293" xr:uid="{9318D852-2BFD-4481-BFC0-F010E24769DA}"/>
    <cellStyle name="40% - Accent1 19" xfId="307" xr:uid="{E8431211-6585-4079-8F46-CEF0E5877E22}"/>
    <cellStyle name="40% - Accent1 2" xfId="58" xr:uid="{7AE8E1A2-CE75-4A06-A652-5048DFD855EE}"/>
    <cellStyle name="40% - Accent1 2 2" xfId="358" xr:uid="{A2E7C3A1-8CF1-4D2E-A516-94E65D893C7A}"/>
    <cellStyle name="40% - Accent1 20" xfId="321" xr:uid="{4F6662FC-5681-4FCA-8CBD-6A723ED1DA65}"/>
    <cellStyle name="40% - Accent1 3" xfId="84" xr:uid="{01898E0D-51FC-4C7E-9F43-3C487672F4D2}"/>
    <cellStyle name="40% - Accent1 4" xfId="98" xr:uid="{D33F35DC-8468-4FE9-BD5F-604224A59566}"/>
    <cellStyle name="40% - Accent1 5" xfId="112" xr:uid="{866DF774-8716-4016-88FC-8154A8ABB126}"/>
    <cellStyle name="40% - Accent1 6" xfId="125" xr:uid="{7C777A8D-9FE8-4215-8DB2-E961AE69A195}"/>
    <cellStyle name="40% - Accent1 7" xfId="139" xr:uid="{B2F4A974-4540-446D-B3C5-7AF4EAD7BC64}"/>
    <cellStyle name="40% - Accent1 8" xfId="152" xr:uid="{03206F88-A6E1-49C8-9BF0-B3360F253B74}"/>
    <cellStyle name="40% - Accent1 9" xfId="166" xr:uid="{8EB832BF-6BC9-450B-B86E-1B73D6D1C1AE}"/>
    <cellStyle name="40% - Accent2" xfId="26" builtinId="35" customBuiltin="1"/>
    <cellStyle name="40% - Accent2 10" xfId="182" xr:uid="{084CDE06-5831-4EA6-9953-51844CA7D82E}"/>
    <cellStyle name="40% - Accent2 11" xfId="214" xr:uid="{61CED72D-106B-4BDE-B8F9-E0339A9CD4AB}"/>
    <cellStyle name="40% - Accent2 12" xfId="215" xr:uid="{3D12901B-E3DA-422A-9ED7-B3A824402101}"/>
    <cellStyle name="40% - Accent2 13" xfId="216" xr:uid="{A47C0B26-3299-425F-B0CB-551D024E92EB}"/>
    <cellStyle name="40% - Accent2 14" xfId="239" xr:uid="{DAC1F1CA-69EF-430C-95D8-79D2F20079E0}"/>
    <cellStyle name="40% - Accent2 15" xfId="253" xr:uid="{06B78A1F-19D6-431F-B380-53E31A645638}"/>
    <cellStyle name="40% - Accent2 16" xfId="267" xr:uid="{F25A5B4A-84E3-468B-B920-BE4DEAD2863A}"/>
    <cellStyle name="40% - Accent2 17" xfId="281" xr:uid="{8ECDB469-16F4-4E26-9919-84F722BF4190}"/>
    <cellStyle name="40% - Accent2 18" xfId="295" xr:uid="{986F8188-4FD0-4308-ABF2-02A50212E551}"/>
    <cellStyle name="40% - Accent2 19" xfId="309" xr:uid="{0B058CC5-6171-4C00-A44E-A7DD52BF3AB6}"/>
    <cellStyle name="40% - Accent2 2" xfId="60" xr:uid="{CFE16EDA-2B47-40FF-8A82-7AE896BD2983}"/>
    <cellStyle name="40% - Accent2 2 2" xfId="359" xr:uid="{0A1034B9-7955-45D6-98B2-AA9E5F5F4A73}"/>
    <cellStyle name="40% - Accent2 20" xfId="323" xr:uid="{BD8EDC76-2CFD-4113-8B47-D53E79720FB5}"/>
    <cellStyle name="40% - Accent2 3" xfId="86" xr:uid="{11761020-6C82-496C-B8EF-61BEE9966EB1}"/>
    <cellStyle name="40% - Accent2 4" xfId="100" xr:uid="{6CD34816-797C-456D-9FCD-761D8158C963}"/>
    <cellStyle name="40% - Accent2 5" xfId="114" xr:uid="{320543F5-B2E1-4E06-B4D3-9C183A9AECCC}"/>
    <cellStyle name="40% - Accent2 6" xfId="127" xr:uid="{0BFB871C-240B-4724-B9BF-D888D1E9A837}"/>
    <cellStyle name="40% - Accent2 7" xfId="141" xr:uid="{5E3A3DF7-95B9-49BA-BADE-8BFD954167F0}"/>
    <cellStyle name="40% - Accent2 8" xfId="154" xr:uid="{C1BC4027-D0C2-487B-B563-74133A3F74E5}"/>
    <cellStyle name="40% - Accent2 9" xfId="168" xr:uid="{DCC4E9D0-5B52-43B6-9034-E45FF6836A45}"/>
    <cellStyle name="40% - Accent3" xfId="29" builtinId="39" customBuiltin="1"/>
    <cellStyle name="40% - Accent3 10" xfId="184" xr:uid="{27A91D90-CC4E-47A2-8A21-DEBA2F531853}"/>
    <cellStyle name="40% - Accent3 11" xfId="217" xr:uid="{DD60490D-EAA5-44B7-92E7-AD879D091167}"/>
    <cellStyle name="40% - Accent3 12" xfId="218" xr:uid="{5F005416-2EC2-442A-BD44-042777AD1E85}"/>
    <cellStyle name="40% - Accent3 13" xfId="219" xr:uid="{E764FD50-087F-4BD2-B075-8AF4074993BE}"/>
    <cellStyle name="40% - Accent3 14" xfId="241" xr:uid="{4DDDAF9B-BFB0-448D-9465-D7F05B257D0F}"/>
    <cellStyle name="40% - Accent3 15" xfId="255" xr:uid="{4BBB8DDC-931C-4F66-8821-C57C6AF05F45}"/>
    <cellStyle name="40% - Accent3 16" xfId="269" xr:uid="{AA440720-4356-4ED7-9814-E3C96F27E43A}"/>
    <cellStyle name="40% - Accent3 17" xfId="283" xr:uid="{F217F5AB-D5B4-4B95-8912-6C8734675A14}"/>
    <cellStyle name="40% - Accent3 18" xfId="297" xr:uid="{CB90CE01-ECC8-4D7F-8F6C-0FA6968F692D}"/>
    <cellStyle name="40% - Accent3 19" xfId="311" xr:uid="{1F2CCC3C-867C-4B53-8590-291A6AF2D7C7}"/>
    <cellStyle name="40% - Accent3 2" xfId="62" xr:uid="{7AC74DE6-59CA-44EE-A20D-B82C7BBA583C}"/>
    <cellStyle name="40% - Accent3 2 2" xfId="360" xr:uid="{27D7253E-94BF-4DBF-B7CF-120871A528D7}"/>
    <cellStyle name="40% - Accent3 20" xfId="325" xr:uid="{B21B05B6-76C5-4AE5-BB19-E02CBAE67E4B}"/>
    <cellStyle name="40% - Accent3 3" xfId="88" xr:uid="{9FCA1AD4-9A58-4052-8777-B4CD37099584}"/>
    <cellStyle name="40% - Accent3 4" xfId="102" xr:uid="{F4E8B0F1-10BB-48B0-8FD4-62A0CC63064D}"/>
    <cellStyle name="40% - Accent3 5" xfId="116" xr:uid="{D83BD213-F6B5-442C-A9EF-A5D43A2EE72B}"/>
    <cellStyle name="40% - Accent3 6" xfId="129" xr:uid="{C5D6DB40-5BF1-42B7-BC29-B10B4415508E}"/>
    <cellStyle name="40% - Accent3 7" xfId="143" xr:uid="{76EEB064-ADF1-4950-8DED-1AA8B4E9BD0B}"/>
    <cellStyle name="40% - Accent3 8" xfId="156" xr:uid="{7DB80F9C-4005-4641-A555-6E3210F15246}"/>
    <cellStyle name="40% - Accent3 9" xfId="170" xr:uid="{D3236ED4-7C95-4D44-86BA-2B740C5663BA}"/>
    <cellStyle name="40% - Accent4" xfId="32" builtinId="43" customBuiltin="1"/>
    <cellStyle name="40% - Accent4 10" xfId="186" xr:uid="{DC816A4A-D96C-4FC2-8597-FB4614690A47}"/>
    <cellStyle name="40% - Accent4 11" xfId="220" xr:uid="{1A2B949A-ABF1-4F86-84AF-05C288714FDF}"/>
    <cellStyle name="40% - Accent4 12" xfId="221" xr:uid="{4F4F5F57-4E5D-4CFD-8844-2E9F1862A3A0}"/>
    <cellStyle name="40% - Accent4 13" xfId="222" xr:uid="{91F0B2F9-B2EE-40D2-BB16-D762DD6B0F64}"/>
    <cellStyle name="40% - Accent4 14" xfId="243" xr:uid="{B546FB6A-83E6-4FC7-8089-322F8F2871B5}"/>
    <cellStyle name="40% - Accent4 15" xfId="257" xr:uid="{74FC7C14-198E-413D-A579-C14CFF110156}"/>
    <cellStyle name="40% - Accent4 16" xfId="271" xr:uid="{9891F01A-896B-462E-B1D7-BAB4BDA6A2BA}"/>
    <cellStyle name="40% - Accent4 17" xfId="285" xr:uid="{0761CB17-D0A4-4888-A071-1A7826D0CE26}"/>
    <cellStyle name="40% - Accent4 18" xfId="299" xr:uid="{2E933666-979A-42E7-9EC5-20D2696D8117}"/>
    <cellStyle name="40% - Accent4 19" xfId="313" xr:uid="{32C42C29-50FB-43DF-918B-AC48B7C83CFF}"/>
    <cellStyle name="40% - Accent4 2" xfId="64" xr:uid="{CD01E82F-A693-46BA-B352-687B878A1C9C}"/>
    <cellStyle name="40% - Accent4 2 2" xfId="361" xr:uid="{9DAF6FCB-B6B8-493F-88B5-84E9D29AD778}"/>
    <cellStyle name="40% - Accent4 20" xfId="327" xr:uid="{A95D34EC-F3D5-4F6B-ADAE-F0C7DAB91AAC}"/>
    <cellStyle name="40% - Accent4 3" xfId="90" xr:uid="{2DBE44B8-2499-4EEC-B8DD-5FDF6266AFE8}"/>
    <cellStyle name="40% - Accent4 4" xfId="104" xr:uid="{30AAC2BD-5BB2-4BB7-8F39-3AF979860615}"/>
    <cellStyle name="40% - Accent4 5" xfId="118" xr:uid="{167201A2-8C7F-4A78-863B-E03C4195D9F3}"/>
    <cellStyle name="40% - Accent4 6" xfId="131" xr:uid="{B095041C-3222-4871-BDE0-B982B91B6D6B}"/>
    <cellStyle name="40% - Accent4 7" xfId="145" xr:uid="{14EDC78B-FF32-411D-8804-5B467A849C07}"/>
    <cellStyle name="40% - Accent4 8" xfId="158" xr:uid="{5E919378-1647-46A1-9B0B-D28D04B05B90}"/>
    <cellStyle name="40% - Accent4 9" xfId="172" xr:uid="{FE99F66A-D13D-473C-8C51-B7FD44765A81}"/>
    <cellStyle name="40% - Accent5" xfId="35" builtinId="47" customBuiltin="1"/>
    <cellStyle name="40% - Accent5 10" xfId="188" xr:uid="{6B798D15-B321-4702-9012-28393D4500E4}"/>
    <cellStyle name="40% - Accent5 11" xfId="223" xr:uid="{5C7B711B-AFEE-44C6-826B-2D61F8B8B34D}"/>
    <cellStyle name="40% - Accent5 12" xfId="224" xr:uid="{5EF53AF1-675F-46F3-ABE6-331519CDBC83}"/>
    <cellStyle name="40% - Accent5 13" xfId="225" xr:uid="{7424C580-5B61-41C5-9CA5-942C90C92BB0}"/>
    <cellStyle name="40% - Accent5 14" xfId="245" xr:uid="{D665FA03-837E-41AD-BDE9-4FE57B924D51}"/>
    <cellStyle name="40% - Accent5 15" xfId="259" xr:uid="{5908DBA6-874E-474C-AB78-521DFD1C2CBA}"/>
    <cellStyle name="40% - Accent5 16" xfId="273" xr:uid="{6F5AB4FE-0ADC-49C0-A340-17E40EBE4768}"/>
    <cellStyle name="40% - Accent5 17" xfId="287" xr:uid="{89BFE4E1-E891-4078-994A-00CDF2FF3758}"/>
    <cellStyle name="40% - Accent5 18" xfId="301" xr:uid="{E1C56033-308E-42C5-B16A-B5F4323FB396}"/>
    <cellStyle name="40% - Accent5 19" xfId="315" xr:uid="{554427FB-B1F6-4E47-B890-155E7A676A31}"/>
    <cellStyle name="40% - Accent5 2" xfId="66" xr:uid="{9BAC9D3C-50B1-4211-B784-3F5447600943}"/>
    <cellStyle name="40% - Accent5 2 2" xfId="362" xr:uid="{14E7B19E-C0F8-4486-B870-81FCF37217F5}"/>
    <cellStyle name="40% - Accent5 20" xfId="329" xr:uid="{873CB966-ACA3-4828-9331-3F8E497BB4A3}"/>
    <cellStyle name="40% - Accent5 3" xfId="92" xr:uid="{DF131EA1-34B5-4D97-8CA3-FB076EB139A8}"/>
    <cellStyle name="40% - Accent5 4" xfId="106" xr:uid="{ACC2AA23-970B-4985-9CB9-9568C04CA28D}"/>
    <cellStyle name="40% - Accent5 5" xfId="120" xr:uid="{5474E2C6-DF73-452D-9819-4676D4BE0E5B}"/>
    <cellStyle name="40% - Accent5 6" xfId="133" xr:uid="{F66DB66A-D9F5-4C4C-A8ED-FF6AEF685F24}"/>
    <cellStyle name="40% - Accent5 7" xfId="147" xr:uid="{34761088-C532-4334-A698-5B19BC35A2A0}"/>
    <cellStyle name="40% - Accent5 8" xfId="160" xr:uid="{DD35EA72-13A2-4572-8A1B-4DD90FB4E889}"/>
    <cellStyle name="40% - Accent5 9" xfId="174" xr:uid="{CEA868BD-AC08-4813-8F21-C9817682AE10}"/>
    <cellStyle name="40% - Accent6" xfId="38" builtinId="51" customBuiltin="1"/>
    <cellStyle name="40% - Accent6 10" xfId="190" xr:uid="{2DBF54AD-A8A8-4611-8871-09B2B2B7DD83}"/>
    <cellStyle name="40% - Accent6 11" xfId="226" xr:uid="{C22A65CE-FBEC-4708-A778-6D4F193CEC5B}"/>
    <cellStyle name="40% - Accent6 12" xfId="227" xr:uid="{021B5D1C-1FC1-433C-A0CC-5F723777C98A}"/>
    <cellStyle name="40% - Accent6 13" xfId="228" xr:uid="{D00E8AE0-E83E-42A8-AF07-5CD3742F2BD2}"/>
    <cellStyle name="40% - Accent6 14" xfId="247" xr:uid="{A42FB3F4-05C6-4ADA-AD91-28963FD28C65}"/>
    <cellStyle name="40% - Accent6 15" xfId="261" xr:uid="{C8C9A459-740E-439A-B7A3-ED6AFAC88F7D}"/>
    <cellStyle name="40% - Accent6 16" xfId="275" xr:uid="{747E108A-EAD3-4C96-B497-570094ADF817}"/>
    <cellStyle name="40% - Accent6 17" xfId="289" xr:uid="{22AB832F-E6D9-43B1-9125-0016AEF72088}"/>
    <cellStyle name="40% - Accent6 18" xfId="303" xr:uid="{D0F53DBF-2192-4CEA-9273-4BC5C4860D38}"/>
    <cellStyle name="40% - Accent6 19" xfId="317" xr:uid="{1EA607A2-BFD7-4D84-8374-7B68183A4FB2}"/>
    <cellStyle name="40% - Accent6 2" xfId="68" xr:uid="{A4D1FACF-57C2-49A5-A16D-1B925F281AE2}"/>
    <cellStyle name="40% - Accent6 2 2" xfId="363" xr:uid="{E7615841-83A8-4ABB-9D18-830877106CC0}"/>
    <cellStyle name="40% - Accent6 20" xfId="331" xr:uid="{33803F1F-8101-43EE-8507-2FD6A3CBF8E3}"/>
    <cellStyle name="40% - Accent6 3" xfId="94" xr:uid="{D180528C-A3D7-4185-A632-843630FC7CDC}"/>
    <cellStyle name="40% - Accent6 4" xfId="108" xr:uid="{368B673B-BF33-42A3-A45B-2B11B6E309DE}"/>
    <cellStyle name="40% - Accent6 5" xfId="122" xr:uid="{AC59AABE-DD28-44B1-8158-D7D5958E0209}"/>
    <cellStyle name="40% - Accent6 6" xfId="135" xr:uid="{2691CEED-8293-4B94-8AB4-9CDE5211C2E6}"/>
    <cellStyle name="40% - Accent6 7" xfId="149" xr:uid="{B67D9D2F-9FA9-4F49-A5D8-884BE5F1D3EF}"/>
    <cellStyle name="40% - Accent6 8" xfId="162" xr:uid="{669B3F47-C456-41D3-BE30-CDF309D802DB}"/>
    <cellStyle name="40% - Accent6 9" xfId="176" xr:uid="{3CC19CE6-7B17-40F4-AF41-5D11B69B5A62}"/>
    <cellStyle name="60% - Accent1 2" xfId="43" xr:uid="{95C12855-8D6F-4D32-8E1D-7A1074D07252}"/>
    <cellStyle name="60% - Accent2 2" xfId="44" xr:uid="{A9F34630-7A06-4938-9BD3-7730F502CC4A}"/>
    <cellStyle name="60% - Accent3 2" xfId="45" xr:uid="{24062007-41DA-4590-BD7F-A593BB46374D}"/>
    <cellStyle name="60% - Accent4 2" xfId="46" xr:uid="{C239CC23-4D18-42B7-A6E0-83ED201952E5}"/>
    <cellStyle name="60% - Accent5 2" xfId="47" xr:uid="{5301A293-9DD9-4925-9012-495538AB7F06}"/>
    <cellStyle name="60% - Accent6 2" xfId="48" xr:uid="{43E886C2-031D-4A58-955A-7BB98C9C36AF}"/>
    <cellStyle name="Accent1" xfId="21" builtinId="29" customBuiltin="1"/>
    <cellStyle name="Accent2" xfId="24" builtinId="33" customBuiltin="1"/>
    <cellStyle name="Accent3" xfId="27" builtinId="37" customBuiltin="1"/>
    <cellStyle name="Accent4" xfId="30" builtinId="41" customBuiltin="1"/>
    <cellStyle name="Accent5" xfId="33" builtinId="45" customBuiltin="1"/>
    <cellStyle name="Accent6" xfId="36" builtinId="49" customBuiltin="1"/>
    <cellStyle name="Bad" xfId="11" builtinId="27" customBuiltin="1"/>
    <cellStyle name="Calculation" xfId="14" builtinId="22" customBuiltin="1"/>
    <cellStyle name="Check Cell" xfId="16" builtinId="23" customBuiltin="1"/>
    <cellStyle name="Comma" xfId="1" builtinId="3"/>
    <cellStyle name="Comma 2" xfId="338" xr:uid="{D1CFCB70-26CB-4F66-8F62-371FE83561E5}"/>
    <cellStyle name="Comma 2 2" xfId="415" xr:uid="{3B2AA3FD-995D-4544-B869-48722932F50B}"/>
    <cellStyle name="Comma 3" xfId="343" xr:uid="{F61087D4-E9E8-46BD-A41C-1FA02FE12239}"/>
    <cellStyle name="Comma 3 2" xfId="416" xr:uid="{3C390E2D-C530-4308-913F-538DE6AF556F}"/>
    <cellStyle name="Comma 4" xfId="349" xr:uid="{5D922DC5-6E3D-45A5-AF5E-7D255C6B1E49}"/>
    <cellStyle name="Comma 4 2" xfId="364" xr:uid="{FEE4032E-5EC6-40C8-9715-E9D845E9F496}"/>
    <cellStyle name="Comma 4 2 2" xfId="418" xr:uid="{3BFD49E2-A49D-4468-AA6B-6EF9F3FEEEAD}"/>
    <cellStyle name="Comma 4 2 3" xfId="421" xr:uid="{48D99CC4-415A-4403-A575-594D84F17624}"/>
    <cellStyle name="Comma 4 3" xfId="417" xr:uid="{2EAC6AA4-0350-4F71-859B-4A7958A17C2F}"/>
    <cellStyle name="Comma 4 4" xfId="420" xr:uid="{21FB080A-B4CD-41FE-828E-A11053C2B308}"/>
    <cellStyle name="Comma 5" xfId="333" xr:uid="{8D61DECF-3F5F-4F71-9AF5-340CE7C775EA}"/>
    <cellStyle name="Comma 5 2" xfId="414" xr:uid="{73027987-5A56-450F-8596-1A628A406AB2}"/>
    <cellStyle name="Comma 6" xfId="412" xr:uid="{481A144B-00F7-4615-844B-2C6C52BB47DC}"/>
    <cellStyle name="Comma 7" xfId="5" xr:uid="{2BAA6A65-36FC-4FF2-84A9-D7CAC4D4D54E}"/>
    <cellStyle name="Comma 7 2" xfId="413" xr:uid="{5769A2A9-4794-47B1-B98F-B5D75867F23F}"/>
    <cellStyle name="Comma 8" xfId="419" xr:uid="{CDCB5E62-883C-46B3-99B5-21703F786A9E}"/>
    <cellStyle name="Comma 9" xfId="422" xr:uid="{F617F9C1-6985-4DFD-A3D8-1505A1848113}"/>
    <cellStyle name="Explanatory Text" xfId="19" builtinId="53" customBuiltin="1"/>
    <cellStyle name="Good" xfId="10" builtinId="26" customBuiltin="1"/>
    <cellStyle name="Heading 1" xfId="6" builtinId="16" customBuiltin="1"/>
    <cellStyle name="Heading 2" xfId="7" builtinId="17" customBuiltin="1"/>
    <cellStyle name="Heading 3" xfId="8" builtinId="18" customBuiltin="1"/>
    <cellStyle name="Heading 4" xfId="9" builtinId="19" customBuiltin="1"/>
    <cellStyle name="Hyperlink" xfId="4" builtinId="8"/>
    <cellStyle name="Hyperlink 2" xfId="340" xr:uid="{22C210AF-34E5-4DEE-88FA-B86E52395188}"/>
    <cellStyle name="Hyperlink 3" xfId="336" xr:uid="{72829079-4D99-4CAF-AFE8-425A2623BC20}"/>
    <cellStyle name="Hyperlink 4" xfId="345" xr:uid="{0C1E1E22-38E4-4ED7-8641-1779D268C758}"/>
    <cellStyle name="Hyperlink 5" xfId="350" xr:uid="{A9C24B1A-72E3-444D-B6D9-14F07218C697}"/>
    <cellStyle name="Input" xfId="12" builtinId="20" customBuiltin="1"/>
    <cellStyle name="Linked Cell" xfId="15" builtinId="24" customBuiltin="1"/>
    <cellStyle name="Milliers 2" xfId="40" xr:uid="{961F4D46-E1A7-463D-B0AD-4507F2F1D63D}"/>
    <cellStyle name="Milliers 3" xfId="39" xr:uid="{C2C25C38-AB1B-43B0-A834-C1DE94C1CD0B}"/>
    <cellStyle name="Neutral 2" xfId="42" xr:uid="{60292EFC-1586-4867-8139-B80C90CBF74B}"/>
    <cellStyle name="Normal" xfId="0" builtinId="0"/>
    <cellStyle name="Normal 10" xfId="109" xr:uid="{D5F9D9E3-04CC-44D3-9311-F92816D82818}"/>
    <cellStyle name="Normal 10 2" xfId="365" xr:uid="{3EF314BD-1C64-4D4B-AB5D-13D2F9A87577}"/>
    <cellStyle name="Normal 11" xfId="3" xr:uid="{C49D25F5-DEE5-41AA-869A-082524B9E9E4}"/>
    <cellStyle name="Normal 11 2" xfId="366" xr:uid="{EDE8371A-27A1-4696-B891-8E6140F6D7ED}"/>
    <cellStyle name="Normal 11 2 2" xfId="367" xr:uid="{4282F1EC-4302-44E4-9B58-20A3BADBC737}"/>
    <cellStyle name="Normal 11 2 3" xfId="368" xr:uid="{3B0DCC99-104A-4D61-9CD9-8ACB41C30758}"/>
    <cellStyle name="Normal 11 3" xfId="369" xr:uid="{199479B4-FBC7-481D-A234-10AA7B33DEDB}"/>
    <cellStyle name="Normal 11 4" xfId="394" xr:uid="{E70D31F9-4D67-4D25-A2BE-0B744A36373A}"/>
    <cellStyle name="Normal 12" xfId="136" xr:uid="{3875650B-F411-4A91-9F85-5AC782E8E2A7}"/>
    <cellStyle name="Normal 12 2" xfId="370" xr:uid="{B2C715CB-EB72-49D0-9694-91B1FC08425F}"/>
    <cellStyle name="Normal 13" xfId="49" xr:uid="{0577200B-A434-43AF-97B5-82A0249BAC88}"/>
    <cellStyle name="Normal 13 2" xfId="50" xr:uid="{2BC08053-B06A-48CD-9CE6-9FA5835C6221}"/>
    <cellStyle name="Normal 13 2 2" xfId="371" xr:uid="{6957E4B4-8725-4D20-8BE2-CCFBC1CF59A5}"/>
    <cellStyle name="Normal 13 3" xfId="372" xr:uid="{DD508750-FC70-4DAE-BE67-AB4CB0C03FA0}"/>
    <cellStyle name="Normal 14" xfId="163" xr:uid="{F956A773-4811-43D4-B567-3DDC282AD17A}"/>
    <cellStyle name="Normal 14 2" xfId="373" xr:uid="{36E80B65-C2BB-463A-92E5-9B61BF974FF8}"/>
    <cellStyle name="Normal 15" xfId="177" xr:uid="{C89514A6-BD86-47E7-963F-2E06843C8026}"/>
    <cellStyle name="Normal 15 2" xfId="351" xr:uid="{B7B2BAD4-F735-4A1C-86C0-A2C60D943432}"/>
    <cellStyle name="Normal 16" xfId="229" xr:uid="{4484C708-BA95-4D88-90FF-40A32AF9E298}"/>
    <cellStyle name="Normal 16 2" xfId="374" xr:uid="{C85DC33D-A994-4F93-B67B-2AC0E46E484B}"/>
    <cellStyle name="Normal 17" xfId="230" xr:uid="{74FA7956-D97B-4D91-B5FC-3F0366DE3AB1}"/>
    <cellStyle name="Normal 17 2" xfId="375" xr:uid="{9B2460DB-AC8E-4A89-A026-0276D63E1A06}"/>
    <cellStyle name="Normal 18" xfId="191" xr:uid="{5D79E546-3A88-4870-B4DC-C41E8137E847}"/>
    <cellStyle name="Normal 18 2" xfId="376" xr:uid="{9281E895-22B8-40F6-A187-61CED5F8E2F6}"/>
    <cellStyle name="Normal 19" xfId="234" xr:uid="{193686B2-E5DC-438B-A094-071676B1564B}"/>
    <cellStyle name="Normal 19 2" xfId="377" xr:uid="{CF4111A5-B63F-477B-A75F-7F6C71230B95}"/>
    <cellStyle name="Normal 19 3" xfId="378" xr:uid="{2C651F94-C2CE-44BA-9411-DEBC2353CF6B}"/>
    <cellStyle name="Normal 19 4" xfId="393" xr:uid="{B9C6826B-AB8A-4246-BDAD-2CE2B8DB26BD}"/>
    <cellStyle name="Normal 2" xfId="52" xr:uid="{ED2EC126-1303-43CB-8612-8408EE86D158}"/>
    <cellStyle name="Normal 2 2" xfId="53" xr:uid="{A558FB50-CE4E-4F7E-B8A9-7E1B99F70468}"/>
    <cellStyle name="Normal 2 3" xfId="79" xr:uid="{83D1689F-C6D2-4C49-9F20-7BB1B2AF2D55}"/>
    <cellStyle name="Normal 2 4" xfId="334" xr:uid="{D93101D9-A096-40E8-B717-7D87C435F87F}"/>
    <cellStyle name="Normal 20" xfId="248" xr:uid="{BDB824C3-4977-4799-8F08-C0B136C7780B}"/>
    <cellStyle name="Normal 20 2" xfId="390" xr:uid="{A0FAAA73-9866-4266-9756-A9E65E9C31AF}"/>
    <cellStyle name="Normal 21" xfId="262" xr:uid="{94BB8638-7611-43DB-B21F-EEC26303B01A}"/>
    <cellStyle name="Normal 22" xfId="276" xr:uid="{0829CC33-24F1-493F-9972-39627BDDF437}"/>
    <cellStyle name="Normal 23" xfId="290" xr:uid="{7C524CC4-5458-44C8-B312-3B315474F929}"/>
    <cellStyle name="Normal 24" xfId="304" xr:uid="{F69FE007-149F-49AA-9C25-98E37B98F712}"/>
    <cellStyle name="Normal 25" xfId="318" xr:uid="{11CB01BF-3CE3-442B-9B9E-A27F27A5AB8E}"/>
    <cellStyle name="Normal 26" xfId="51" xr:uid="{D900912D-AEB2-49CE-BEA6-EEBCBCBCB630}"/>
    <cellStyle name="Normal 27" xfId="332" xr:uid="{C75C8218-FB36-43DE-AC25-B7F0CF39C9AA}"/>
    <cellStyle name="Normal 27 2" xfId="404" xr:uid="{BD33CA1E-800D-463F-A46C-AB9FF97B7234}"/>
    <cellStyle name="Normal 28" xfId="389" xr:uid="{34C0892A-2347-43A4-87BC-7798E60F6D0E}"/>
    <cellStyle name="Normal 28 2" xfId="405" xr:uid="{BA3E81D4-17E8-4E3D-9E26-2D0ED4EB158F}"/>
    <cellStyle name="Normal 29" xfId="391" xr:uid="{2A499643-3508-4520-A62D-A15E63A98451}"/>
    <cellStyle name="Normal 29 2" xfId="406" xr:uid="{664F1A4C-2CC6-43D8-8845-0E1725E0AACD}"/>
    <cellStyle name="Normal 3" xfId="54" xr:uid="{5C5DEAE1-FCFB-447D-B580-BDACA5B20249}"/>
    <cellStyle name="Normal 3 2" xfId="339" xr:uid="{84ECCF63-1B55-40F4-A5FA-1ECE27A6B4DB}"/>
    <cellStyle name="Normal 3 2 2" xfId="346" xr:uid="{24FC99B4-9E01-4616-83FD-092396214133}"/>
    <cellStyle name="Normal 3 2 2 2" xfId="379" xr:uid="{3999185D-08F6-4780-98DE-28AEE684A579}"/>
    <cellStyle name="Normal 3 2 3" xfId="380" xr:uid="{F63FC0ED-0A26-46DC-8A50-EAE8C66749C1}"/>
    <cellStyle name="Normal 3 3" xfId="344" xr:uid="{6F1A92E9-401A-4838-A8DE-8D0B6854E9B0}"/>
    <cellStyle name="Normal 3 3 2" xfId="381" xr:uid="{4BCEE66D-2100-4EBF-BA0D-7FE4C6440523}"/>
    <cellStyle name="Normal 3 4" xfId="335" xr:uid="{51A97C3E-6141-4B4F-8F0A-68498E052A80}"/>
    <cellStyle name="Normal 3 5" xfId="400" xr:uid="{5431BF55-A387-4BA2-8D6B-9099477C023B}"/>
    <cellStyle name="Normal 30" xfId="392" xr:uid="{4B45D371-A461-4624-BC8B-E8827A538DB4}"/>
    <cellStyle name="Normal 30 2" xfId="407" xr:uid="{F006B6DD-DB58-4A73-A585-1AA0D506FDE7}"/>
    <cellStyle name="Normal 31" xfId="395" xr:uid="{F4CDACC7-71CC-4DC5-A7CD-BA12B9AA168F}"/>
    <cellStyle name="Normal 31 2" xfId="396" xr:uid="{5F5459FD-C030-4F7F-B93C-1DD78514664B}"/>
    <cellStyle name="Normal 32" xfId="397" xr:uid="{E18E93D5-6681-491F-9744-D530CCD85D93}"/>
    <cellStyle name="Normal 32 2" xfId="408" xr:uid="{FAFE5DD0-561F-437F-92E0-BA6147DAEC76}"/>
    <cellStyle name="Normal 33" xfId="398" xr:uid="{F27BF3CB-E078-4472-8C55-8FE0F40B2E0E}"/>
    <cellStyle name="Normal 33 2" xfId="409" xr:uid="{A40C8498-FEDD-4F3A-AD63-576710CDA68B}"/>
    <cellStyle name="Normal 34" xfId="399" xr:uid="{A02FB7C2-A8A9-45F8-A7F1-484AAB8A1F12}"/>
    <cellStyle name="Normal 34 2" xfId="410" xr:uid="{A4D60DB9-FE2F-46DE-87D0-9C08FDB32E48}"/>
    <cellStyle name="Normal 35" xfId="411" xr:uid="{1A4717DB-853F-4439-A790-ED1117EEFD2B}"/>
    <cellStyle name="Normal 4" xfId="55" xr:uid="{D258ACD6-5770-46CB-AB99-BEB2E32A6747}"/>
    <cellStyle name="Normal 4 2" xfId="337" xr:uid="{3DB94F97-0546-492D-9042-65CE33223134}"/>
    <cellStyle name="Normal 5" xfId="69" xr:uid="{A9AC64CE-8EC5-4FBA-A84D-5798250159D0}"/>
    <cellStyle name="Normal 5 2" xfId="77" xr:uid="{F0AC2448-B4C1-4BD1-AE2F-A639038283B1}"/>
    <cellStyle name="Normal 5 2 2" xfId="382" xr:uid="{2E099933-4E66-486B-914D-F369B6D0C473}"/>
    <cellStyle name="Normal 5 3" xfId="192" xr:uid="{E8F3FF26-268E-4BB7-8A7B-88331C660AFE}"/>
    <cellStyle name="Normal 6" xfId="72" xr:uid="{D246538B-6795-48ED-A128-822223C8975D}"/>
    <cellStyle name="Normal 6 2" xfId="73" xr:uid="{4F634060-0362-4648-ACCF-3AFE7FEFFB88}"/>
    <cellStyle name="Normal 6 2 2" xfId="75" xr:uid="{44712551-9F1B-4BE1-9C44-B9E643851B2F}"/>
    <cellStyle name="Normal 6 2 2 2" xfId="403" xr:uid="{E6F4B5EF-735A-49DC-9A22-358B20AC03BC}"/>
    <cellStyle name="Normal 6 2 3" xfId="402" xr:uid="{6422B66A-CBC3-44B7-AEA9-7CA2DEFFB08B}"/>
    <cellStyle name="Normal 6 3" xfId="74" xr:uid="{63A8E469-6F28-46C5-BB86-ADCF7EAB559C}"/>
    <cellStyle name="Normal 6 3 2" xfId="80" xr:uid="{75DFC07C-D8BE-4C21-BE01-4162ADC82F7D}"/>
    <cellStyle name="Normal 6 4" xfId="78" xr:uid="{1547F5DA-5C8E-4CC8-8B06-AAC979491B63}"/>
    <cellStyle name="Normal 6 5" xfId="342" xr:uid="{32282379-35B8-406E-BB1D-8D74EF3A9C7D}"/>
    <cellStyle name="Normal 7" xfId="76" xr:uid="{A7B075A0-BD81-47A9-8234-1E145F88C5E4}"/>
    <cellStyle name="Normal 7 2" xfId="341" xr:uid="{48023F0A-F8DA-4861-964A-7A0FDE103C11}"/>
    <cellStyle name="Normal 8" xfId="81" xr:uid="{71A74F77-AA25-4A7D-AB99-639601A03785}"/>
    <cellStyle name="Normal 8 2" xfId="383" xr:uid="{D0ABC00B-EDFB-4A5B-B675-5685C009CD97}"/>
    <cellStyle name="Normal 9" xfId="95" xr:uid="{2E0271D7-5938-40DA-B68D-274536EF75AE}"/>
    <cellStyle name="Normal 9 2" xfId="384" xr:uid="{26F71E70-412C-414C-976F-6DB9AA89E174}"/>
    <cellStyle name="Note" xfId="18" builtinId="10" customBuiltin="1"/>
    <cellStyle name="Note 10" xfId="178" xr:uid="{F23757BB-CD52-42EC-88F2-C63C751E983D}"/>
    <cellStyle name="Note 11" xfId="231" xr:uid="{8561E6DB-8604-4051-8B89-26624FE56B9F}"/>
    <cellStyle name="Note 12" xfId="232" xr:uid="{73DC34B4-E209-4C1D-B564-48F46F8F8465}"/>
    <cellStyle name="Note 13" xfId="233" xr:uid="{77F3C0DE-6615-4033-B32F-4C39C5B18B7A}"/>
    <cellStyle name="Note 14" xfId="235" xr:uid="{F4EF5D74-77BB-4F93-978A-09ADC3298936}"/>
    <cellStyle name="Note 15" xfId="249" xr:uid="{720D1357-CDD5-4703-B6FC-86D8AE3BDCC0}"/>
    <cellStyle name="Note 16" xfId="263" xr:uid="{874943CC-20AD-4716-9590-DBE8FF19B5C1}"/>
    <cellStyle name="Note 17" xfId="277" xr:uid="{CA75BA0F-BC16-45E2-9CD7-1DABA40B64F3}"/>
    <cellStyle name="Note 18" xfId="291" xr:uid="{035FA1BE-C92D-4F00-94A3-49363791C8EF}"/>
    <cellStyle name="Note 19" xfId="305" xr:uid="{B348414B-49AA-4CA0-981F-70A6C086826C}"/>
    <cellStyle name="Note 2" xfId="56" xr:uid="{B9C64B6E-69DA-4A0E-AD59-8E0716D215E3}"/>
    <cellStyle name="Note 2 2" xfId="385" xr:uid="{87CF1191-5CEA-4B36-9E2A-DC9FEFC3879A}"/>
    <cellStyle name="Note 20" xfId="319" xr:uid="{40D8D358-1BD9-4463-8C21-B02B6172C677}"/>
    <cellStyle name="Note 3" xfId="82" xr:uid="{175147E9-9DDD-4776-BA9F-BDD02B83AC70}"/>
    <cellStyle name="Note 3 2" xfId="386" xr:uid="{3D83ED1A-F7A3-4FBE-9E91-7E974C89EE69}"/>
    <cellStyle name="Note 4" xfId="96" xr:uid="{CEFF3683-79B8-44E5-A984-1AA14D74FDBE}"/>
    <cellStyle name="Note 5" xfId="110" xr:uid="{0B8CCD8A-227C-4A0B-AA66-C5C6C36FB899}"/>
    <cellStyle name="Note 6" xfId="123" xr:uid="{AB55609E-08D1-4FC4-9DFC-24692D7E332E}"/>
    <cellStyle name="Note 7" xfId="137" xr:uid="{A2F94FB7-5C4A-42EE-93B6-517E2648CD3A}"/>
    <cellStyle name="Note 8" xfId="150" xr:uid="{85C42D2F-CA2D-4F8D-8073-0D12EC7C5D09}"/>
    <cellStyle name="Note 9" xfId="164" xr:uid="{8BFEC974-E0FA-45D7-9012-013A046339EC}"/>
    <cellStyle name="Output" xfId="13" builtinId="21" customBuiltin="1"/>
    <cellStyle name="Percent" xfId="2" builtinId="5"/>
    <cellStyle name="Percent 2" xfId="70" xr:uid="{1ED2BBAC-93B1-4EF3-A095-E0F9D3CD678D}"/>
    <cellStyle name="Percent 2 2" xfId="347" xr:uid="{6D27F975-08B3-4CC2-83BA-734CC2AC313B}"/>
    <cellStyle name="Percent 2 3" xfId="401" xr:uid="{E827E84F-1D89-4D8B-BF03-B89517157A65}"/>
    <cellStyle name="Percent 3" xfId="71" xr:uid="{56FC4FE2-1A28-4C53-8949-96A9D848B92B}"/>
    <cellStyle name="Percent 3 2" xfId="348" xr:uid="{341812A1-3DE6-4CE3-8BEF-36E6D31757CD}"/>
    <cellStyle name="Percent 4" xfId="387" xr:uid="{78372F83-7BA6-4AC4-8ADB-735449B38E89}"/>
    <cellStyle name="Percent 4 2" xfId="388" xr:uid="{5B2956EE-F5A6-4509-A00D-040A34166BC0}"/>
    <cellStyle name="Table (Normal)" xfId="423" xr:uid="{993EDAC4-FAB7-4C27-9597-6A26958C1D3B}"/>
    <cellStyle name="Title 2" xfId="41" xr:uid="{8902D4D2-7554-4E66-9E8F-B663423107A1}"/>
    <cellStyle name="Total" xfId="20" builtinId="25" customBuiltin="1"/>
    <cellStyle name="Warning Text" xfId="17" builtinId="11" customBuiltin="1"/>
  </cellStyles>
  <dxfs count="0"/>
  <tableStyles count="0" defaultTableStyle="TableStyleMedium2" defaultPivotStyle="PivotStyleLight16"/>
  <colors>
    <mruColors>
      <color rgb="FFFACC1D"/>
      <color rgb="FFA61631"/>
      <color rgb="FFE22145"/>
      <color rgb="FFF9D3DA"/>
      <color rgb="FFAD8903"/>
      <color rgb="FFCCA104"/>
      <color rgb="FFFEF5D2"/>
      <color rgb="FF000000"/>
      <color rgb="FF145FAE"/>
      <color rgb="FFEF631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26" Type="http://schemas.openxmlformats.org/officeDocument/2006/relationships/customXml" Target="../customXml/item1.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theme" Target="theme/theme1.xml"/><Relationship Id="rId20" Type="http://schemas.microsoft.com/office/2022/10/relationships/richValueRel" Target="richData/richValueRel.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06/relationships/rdRichValueTypes" Target="richData/rdRichValueTypes.xml"/><Relationship Id="rId28"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Structure" Target="richData/rdrichvaluestructure.xml"/><Relationship Id="rId27" Type="http://schemas.openxmlformats.org/officeDocument/2006/relationships/customXml" Target="../customXml/item2.xml"/></Relationships>
</file>

<file path=xl/documenttasks/documenttask1.xml><?xml version="1.0" encoding="utf-8"?>
<Tasks xmlns="http://schemas.microsoft.com/office/tasks/2019/documenttasks">
  <Task id="{3DC1B0AE-7980-47C0-9A78-32616F65C8E6}">
    <Anchor>
      <Comment id="{3B77B146-C78B-4630-BB56-749D49469A02}"/>
    </Anchor>
    <History>
      <Event time="2024-02-23T11:01:45.70" id="{741E9C37-B373-4F55-9BBB-C822A8E341D6}">
        <Attribution userId="S::alex.buck@endeavourmining.com::a1683f00-8aae-4904-a1fa-9653e4928658" userName="Alex Buck" userProvider="AD"/>
        <Anchor>
          <Comment id="{3B77B146-C78B-4630-BB56-749D49469A02}"/>
        </Anchor>
        <Create/>
      </Event>
      <Event time="2024-02-23T11:01:45.70" id="{5CF56C91-F79C-4881-93C8-139E31175348}">
        <Attribution userId="S::alex.buck@endeavourmining.com::a1683f00-8aae-4904-a1fa-9653e4928658" userName="Alex Buck" userProvider="AD"/>
        <Anchor>
          <Comment id="{3B77B146-C78B-4630-BB56-749D49469A02}"/>
        </Anchor>
        <Assign userId="S::naila.idani@endeavourmining.com::ec857ba1-b5da-4248-80bf-14668e209da3" userName="Naila IDANI" userProvider="AD"/>
      </Event>
      <Event time="2024-02-23T11:01:45.70" id="{49042F26-866B-44B0-90AF-2CC5ADB307F9}">
        <Attribution userId="S::alex.buck@endeavourmining.com::a1683f00-8aae-4904-a1fa-9653e4928658" userName="Alex Buck" userProvider="AD"/>
        <Anchor>
          <Comment id="{3B77B146-C78B-4630-BB56-749D49469A02}"/>
        </Anchor>
        <SetTitle title="@Naila IDANI please update the photo - speak to @Laura Brangwin "/>
      </Event>
    </History>
  </Task>
</Tasks>
</file>

<file path=xl/drawings/_rels/drawing1.xml.rels><?xml version="1.0" encoding="UTF-8" standalone="yes"?>
<Relationships xmlns="http://schemas.openxmlformats.org/package/2006/relationships"><Relationship Id="rId8" Type="http://schemas.openxmlformats.org/officeDocument/2006/relationships/image" Target="../media/image6.png"/><Relationship Id="rId13" Type="http://schemas.openxmlformats.org/officeDocument/2006/relationships/hyperlink" Target="#'Communities &amp; Social'!A1"/><Relationship Id="rId18" Type="http://schemas.openxmlformats.org/officeDocument/2006/relationships/image" Target="../media/image13.svg"/><Relationship Id="rId26" Type="http://schemas.openxmlformats.org/officeDocument/2006/relationships/image" Target="../media/image19.png"/><Relationship Id="rId3" Type="http://schemas.openxmlformats.org/officeDocument/2006/relationships/image" Target="../media/image3.svg"/><Relationship Id="rId21" Type="http://schemas.openxmlformats.org/officeDocument/2006/relationships/hyperlink" Target="#'Water Management'!A1"/><Relationship Id="rId7" Type="http://schemas.openxmlformats.org/officeDocument/2006/relationships/hyperlink" Target="#'Health &amp; Safety'!A1"/><Relationship Id="rId12" Type="http://schemas.openxmlformats.org/officeDocument/2006/relationships/image" Target="../media/image9.svg"/><Relationship Id="rId17" Type="http://schemas.openxmlformats.org/officeDocument/2006/relationships/image" Target="../media/image12.png"/><Relationship Id="rId25" Type="http://schemas.openxmlformats.org/officeDocument/2006/relationships/hyperlink" Target="#'Energy &amp; Emissions'!A1"/><Relationship Id="rId2" Type="http://schemas.openxmlformats.org/officeDocument/2006/relationships/image" Target="../media/image2.png"/><Relationship Id="rId16" Type="http://schemas.openxmlformats.org/officeDocument/2006/relationships/hyperlink" Target="#'Human Rights '!A1"/><Relationship Id="rId20" Type="http://schemas.openxmlformats.org/officeDocument/2006/relationships/image" Target="../media/image15.svg"/><Relationship Id="rId29" Type="http://schemas.openxmlformats.org/officeDocument/2006/relationships/hyperlink" Target="#'Economic Performance'!A1"/><Relationship Id="rId1" Type="http://schemas.openxmlformats.org/officeDocument/2006/relationships/hyperlink" Target="#'Environmental Stewardship'!A1"/><Relationship Id="rId6" Type="http://schemas.openxmlformats.org/officeDocument/2006/relationships/image" Target="../media/image5.svg"/><Relationship Id="rId11" Type="http://schemas.openxmlformats.org/officeDocument/2006/relationships/image" Target="../media/image8.png"/><Relationship Id="rId24" Type="http://schemas.openxmlformats.org/officeDocument/2006/relationships/image" Target="../media/image18.png"/><Relationship Id="rId5" Type="http://schemas.openxmlformats.org/officeDocument/2006/relationships/image" Target="../media/image4.png"/><Relationship Id="rId15" Type="http://schemas.openxmlformats.org/officeDocument/2006/relationships/image" Target="../media/image11.svg"/><Relationship Id="rId23" Type="http://schemas.openxmlformats.org/officeDocument/2006/relationships/image" Target="../media/image17.svg"/><Relationship Id="rId28" Type="http://schemas.openxmlformats.org/officeDocument/2006/relationships/image" Target="../media/image21.png"/><Relationship Id="rId10" Type="http://schemas.openxmlformats.org/officeDocument/2006/relationships/hyperlink" Target="#Workforce!A1"/><Relationship Id="rId19" Type="http://schemas.openxmlformats.org/officeDocument/2006/relationships/image" Target="../media/image14.png"/><Relationship Id="rId4" Type="http://schemas.openxmlformats.org/officeDocument/2006/relationships/hyperlink" Target="#'Materials, Tailings &amp; Waste'!A1"/><Relationship Id="rId9" Type="http://schemas.openxmlformats.org/officeDocument/2006/relationships/image" Target="../media/image7.svg"/><Relationship Id="rId14" Type="http://schemas.openxmlformats.org/officeDocument/2006/relationships/image" Target="../media/image10.png"/><Relationship Id="rId22" Type="http://schemas.openxmlformats.org/officeDocument/2006/relationships/image" Target="../media/image16.png"/><Relationship Id="rId27" Type="http://schemas.openxmlformats.org/officeDocument/2006/relationships/image" Target="../media/image20.svg"/><Relationship Id="rId30" Type="http://schemas.openxmlformats.org/officeDocument/2006/relationships/hyperlink" Target="#'GRI Governance Disclosures'!A1"/></Relationships>
</file>

<file path=xl/drawings/_rels/drawing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8.png"/></Relationships>
</file>

<file path=xl/drawings/_rels/drawing3.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8.png"/></Relationships>
</file>

<file path=xl/drawings/_rels/drawing4.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3.png"/></Relationships>
</file>

<file path=xl/drawings/_rels/drawing5.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3.png"/></Relationships>
</file>

<file path=xl/drawings/_rels/drawing6.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3.png"/></Relationships>
</file>

<file path=xl/drawings/_rels/drawing7.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3.png"/></Relationships>
</file>

<file path=xl/drawings/_rels/drawing8.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xdr:from>
      <xdr:col>0</xdr:col>
      <xdr:colOff>363826</xdr:colOff>
      <xdr:row>64</xdr:row>
      <xdr:rowOff>1918278</xdr:rowOff>
    </xdr:from>
    <xdr:to>
      <xdr:col>4</xdr:col>
      <xdr:colOff>1611312</xdr:colOff>
      <xdr:row>64</xdr:row>
      <xdr:rowOff>4127500</xdr:rowOff>
    </xdr:to>
    <xdr:sp macro="" textlink="">
      <xdr:nvSpPr>
        <xdr:cNvPr id="10" name="TextBox 5">
          <a:extLst>
            <a:ext uri="{FF2B5EF4-FFF2-40B4-BE49-F238E27FC236}">
              <a16:creationId xmlns:a16="http://schemas.microsoft.com/office/drawing/2014/main" id="{7027D126-1595-457C-9ED9-A88ABAA47E8C}"/>
            </a:ext>
          </a:extLst>
        </xdr:cNvPr>
        <xdr:cNvSpPr txBox="1"/>
      </xdr:nvSpPr>
      <xdr:spPr>
        <a:xfrm>
          <a:off x="363826" y="16904278"/>
          <a:ext cx="12931486" cy="2209222"/>
        </a:xfrm>
        <a:prstGeom prst="rect">
          <a:avLst/>
        </a:prstGeom>
        <a:solidFill>
          <a:srgbClr val="FFFF00">
            <a:alpha val="47843"/>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6600" b="1">
              <a:solidFill>
                <a:schemeClr val="bg1"/>
              </a:solidFill>
            </a:rPr>
            <a:t>Endeavour</a:t>
          </a:r>
          <a:r>
            <a:rPr lang="en-GB" sz="6600" b="1" baseline="0">
              <a:solidFill>
                <a:schemeClr val="bg1"/>
              </a:solidFill>
            </a:rPr>
            <a:t> Mining PLC</a:t>
          </a:r>
        </a:p>
        <a:p>
          <a:r>
            <a:rPr lang="en-GB" sz="6600" b="1" baseline="0">
              <a:solidFill>
                <a:schemeClr val="bg1"/>
              </a:solidFill>
            </a:rPr>
            <a:t>2024 Sustainability Data Tables</a:t>
          </a:r>
          <a:endParaRPr lang="en-GB" sz="6600" b="1">
            <a:solidFill>
              <a:schemeClr val="bg1"/>
            </a:solidFill>
          </a:endParaRPr>
        </a:p>
      </xdr:txBody>
    </xdr:sp>
    <xdr:clientData/>
  </xdr:twoCellAnchor>
  <xdr:twoCellAnchor>
    <xdr:from>
      <xdr:col>9</xdr:col>
      <xdr:colOff>328468</xdr:colOff>
      <xdr:row>33</xdr:row>
      <xdr:rowOff>106116</xdr:rowOff>
    </xdr:from>
    <xdr:to>
      <xdr:col>15</xdr:col>
      <xdr:colOff>208464</xdr:colOff>
      <xdr:row>41</xdr:row>
      <xdr:rowOff>129930</xdr:rowOff>
    </xdr:to>
    <xdr:grpSp>
      <xdr:nvGrpSpPr>
        <xdr:cNvPr id="1064" name="Group 125">
          <a:hlinkClick xmlns:r="http://schemas.openxmlformats.org/officeDocument/2006/relationships" r:id="rId1"/>
          <a:extLst>
            <a:ext uri="{FF2B5EF4-FFF2-40B4-BE49-F238E27FC236}">
              <a16:creationId xmlns:a16="http://schemas.microsoft.com/office/drawing/2014/main" id="{73CC0DBD-9BF4-9AEC-E8FE-7080461C6A11}"/>
            </a:ext>
          </a:extLst>
        </xdr:cNvPr>
        <xdr:cNvGrpSpPr/>
      </xdr:nvGrpSpPr>
      <xdr:grpSpPr>
        <a:xfrm>
          <a:off x="23632968" y="6392616"/>
          <a:ext cx="8642996" cy="1547814"/>
          <a:chOff x="22696343" y="3655005"/>
          <a:chExt cx="8166746" cy="1547814"/>
        </a:xfrm>
      </xdr:grpSpPr>
      <xdr:grpSp>
        <xdr:nvGrpSpPr>
          <xdr:cNvPr id="1065" name="Group 48">
            <a:extLst>
              <a:ext uri="{FF2B5EF4-FFF2-40B4-BE49-F238E27FC236}">
                <a16:creationId xmlns:a16="http://schemas.microsoft.com/office/drawing/2014/main" id="{CFD4C204-CD71-4299-9E6E-E16B32FDD134}"/>
              </a:ext>
            </a:extLst>
          </xdr:cNvPr>
          <xdr:cNvGrpSpPr/>
        </xdr:nvGrpSpPr>
        <xdr:grpSpPr>
          <a:xfrm>
            <a:off x="22696343" y="3655005"/>
            <a:ext cx="8166746" cy="1547814"/>
            <a:chOff x="5892826" y="1513310"/>
            <a:chExt cx="4065183" cy="770501"/>
          </a:xfrm>
        </xdr:grpSpPr>
        <xdr:sp macro="" textlink="">
          <xdr:nvSpPr>
            <xdr:cNvPr id="1066" name="Rectangle 49">
              <a:extLst>
                <a:ext uri="{FF2B5EF4-FFF2-40B4-BE49-F238E27FC236}">
                  <a16:creationId xmlns:a16="http://schemas.microsoft.com/office/drawing/2014/main" id="{592E90E3-2D37-7688-0383-D6A34CF8807F}"/>
                </a:ext>
              </a:extLst>
            </xdr:cNvPr>
            <xdr:cNvSpPr>
              <a:spLocks noChangeArrowheads="1"/>
            </xdr:cNvSpPr>
          </xdr:nvSpPr>
          <xdr:spPr bwMode="auto">
            <a:xfrm rot="10800000" flipH="1">
              <a:off x="6278074" y="1513310"/>
              <a:ext cx="3194743" cy="770496"/>
            </a:xfrm>
            <a:prstGeom prst="rect">
              <a:avLst/>
            </a:prstGeom>
            <a:solidFill>
              <a:srgbClr val="33B251">
                <a:lumMod val="20000"/>
                <a:lumOff val="80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67" name="Rectangle 50">
              <a:extLst>
                <a:ext uri="{FF2B5EF4-FFF2-40B4-BE49-F238E27FC236}">
                  <a16:creationId xmlns:a16="http://schemas.microsoft.com/office/drawing/2014/main" id="{361E7045-C7DB-485C-BA8B-963E6ED75E30}"/>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1068" name="Group 51">
              <a:extLst>
                <a:ext uri="{FF2B5EF4-FFF2-40B4-BE49-F238E27FC236}">
                  <a16:creationId xmlns:a16="http://schemas.microsoft.com/office/drawing/2014/main" id="{94112E9F-D4C4-6C95-59DF-97BDCE310D15}"/>
                </a:ext>
              </a:extLst>
            </xdr:cNvPr>
            <xdr:cNvGrpSpPr/>
          </xdr:nvGrpSpPr>
          <xdr:grpSpPr>
            <a:xfrm>
              <a:off x="5892826" y="1513314"/>
              <a:ext cx="756229" cy="770497"/>
              <a:chOff x="5616543" y="4987249"/>
              <a:chExt cx="756229" cy="770497"/>
            </a:xfrm>
          </xdr:grpSpPr>
          <xdr:sp macro="" textlink="">
            <xdr:nvSpPr>
              <xdr:cNvPr id="1069" name="Oval 53">
                <a:extLst>
                  <a:ext uri="{FF2B5EF4-FFF2-40B4-BE49-F238E27FC236}">
                    <a16:creationId xmlns:a16="http://schemas.microsoft.com/office/drawing/2014/main" id="{6BE68C79-B7B8-AC5A-DADA-FCDD9C732AF1}"/>
                  </a:ext>
                </a:extLst>
              </xdr:cNvPr>
              <xdr:cNvSpPr/>
            </xdr:nvSpPr>
            <xdr:spPr>
              <a:xfrm>
                <a:off x="5658397" y="5051110"/>
                <a:ext cx="714375" cy="641385"/>
              </a:xfrm>
              <a:prstGeom prst="ellipse">
                <a:avLst/>
              </a:prstGeom>
              <a:solidFill>
                <a:srgbClr val="33B251">
                  <a:lumMod val="20000"/>
                  <a:lumOff val="80000"/>
                </a:srgbClr>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070" name="Group 54">
                <a:extLst>
                  <a:ext uri="{FF2B5EF4-FFF2-40B4-BE49-F238E27FC236}">
                    <a16:creationId xmlns:a16="http://schemas.microsoft.com/office/drawing/2014/main" id="{EFF33F1D-1FE1-E9BC-6C5C-73F2690660A9}"/>
                  </a:ext>
                </a:extLst>
              </xdr:cNvPr>
              <xdr:cNvGrpSpPr/>
            </xdr:nvGrpSpPr>
            <xdr:grpSpPr>
              <a:xfrm>
                <a:off x="5616543" y="4987249"/>
                <a:ext cx="385248" cy="770497"/>
                <a:chOff x="279822" y="2149911"/>
                <a:chExt cx="385248" cy="770497"/>
              </a:xfrm>
            </xdr:grpSpPr>
            <xdr:sp macro="" textlink="">
              <xdr:nvSpPr>
                <xdr:cNvPr id="1071" name="Freeform 19">
                  <a:extLst>
                    <a:ext uri="{FF2B5EF4-FFF2-40B4-BE49-F238E27FC236}">
                      <a16:creationId xmlns:a16="http://schemas.microsoft.com/office/drawing/2014/main" id="{DC006E41-93C2-1304-0A17-3DF2296E78B5}"/>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72" name="Freeform 20">
                  <a:extLst>
                    <a:ext uri="{FF2B5EF4-FFF2-40B4-BE49-F238E27FC236}">
                      <a16:creationId xmlns:a16="http://schemas.microsoft.com/office/drawing/2014/main" id="{513A13F9-2D95-D308-06CD-FE16906E6812}"/>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73" name="Oval 55">
                <a:extLst>
                  <a:ext uri="{FF2B5EF4-FFF2-40B4-BE49-F238E27FC236}">
                    <a16:creationId xmlns:a16="http://schemas.microsoft.com/office/drawing/2014/main" id="{C8ED7EF7-7402-C0CD-5041-FED5F54791E9}"/>
                  </a:ext>
                </a:extLst>
              </xdr:cNvPr>
              <xdr:cNvSpPr>
                <a:spLocks noChangeArrowheads="1"/>
              </xdr:cNvSpPr>
            </xdr:nvSpPr>
            <xdr:spPr bwMode="auto">
              <a:xfrm rot="10800000" flipH="1">
                <a:off x="5735786" y="5106492"/>
                <a:ext cx="532010" cy="532010"/>
              </a:xfrm>
              <a:prstGeom prst="ellipse">
                <a:avLst/>
              </a:pr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74" name="Freeform 42">
                <a:extLst>
                  <a:ext uri="{FF2B5EF4-FFF2-40B4-BE49-F238E27FC236}">
                    <a16:creationId xmlns:a16="http://schemas.microsoft.com/office/drawing/2014/main" id="{6A1FC8D5-3BE2-D05A-94AF-4FD7CF23AFC8}"/>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75" name="Rectangle 52">
              <a:extLst>
                <a:ext uri="{FF2B5EF4-FFF2-40B4-BE49-F238E27FC236}">
                  <a16:creationId xmlns:a16="http://schemas.microsoft.com/office/drawing/2014/main" id="{C755AA1A-E345-4E98-730E-2B08CED1F824}"/>
                </a:ext>
              </a:extLst>
            </xdr:cNvPr>
            <xdr:cNvSpPr/>
          </xdr:nvSpPr>
          <xdr:spPr>
            <a:xfrm flipH="1">
              <a:off x="6602562" y="1582762"/>
              <a:ext cx="3355447" cy="66934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ENVIRONMENTAL </a:t>
              </a:r>
            </a:p>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STEWARDSHIP</a:t>
              </a:r>
            </a:p>
          </xdr:txBody>
        </xdr:sp>
      </xdr:grpSp>
      <xdr:pic>
        <xdr:nvPicPr>
          <xdr:cNvPr id="1076" name="Graphic 35">
            <a:extLst>
              <a:ext uri="{FF2B5EF4-FFF2-40B4-BE49-F238E27FC236}">
                <a16:creationId xmlns:a16="http://schemas.microsoft.com/office/drawing/2014/main" id="{9D92E8DC-E433-D24E-AA71-946A1917963A}"/>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3121304" y="4050659"/>
            <a:ext cx="618875" cy="726495"/>
          </a:xfrm>
          <a:prstGeom prst="rect">
            <a:avLst/>
          </a:prstGeom>
        </xdr:spPr>
      </xdr:pic>
    </xdr:grpSp>
    <xdr:clientData/>
  </xdr:twoCellAnchor>
  <xdr:twoCellAnchor>
    <xdr:from>
      <xdr:col>9</xdr:col>
      <xdr:colOff>328468</xdr:colOff>
      <xdr:row>43</xdr:row>
      <xdr:rowOff>4396</xdr:rowOff>
    </xdr:from>
    <xdr:to>
      <xdr:col>15</xdr:col>
      <xdr:colOff>208464</xdr:colOff>
      <xdr:row>51</xdr:row>
      <xdr:rowOff>28210</xdr:rowOff>
    </xdr:to>
    <xdr:grpSp>
      <xdr:nvGrpSpPr>
        <xdr:cNvPr id="1038" name="Group 124">
          <a:hlinkClick xmlns:r="http://schemas.openxmlformats.org/officeDocument/2006/relationships" r:id="rId4"/>
          <a:extLst>
            <a:ext uri="{FF2B5EF4-FFF2-40B4-BE49-F238E27FC236}">
              <a16:creationId xmlns:a16="http://schemas.microsoft.com/office/drawing/2014/main" id="{389E8E3F-5552-9FDC-0D0B-7A529962692F}"/>
            </a:ext>
          </a:extLst>
        </xdr:cNvPr>
        <xdr:cNvGrpSpPr/>
      </xdr:nvGrpSpPr>
      <xdr:grpSpPr>
        <a:xfrm>
          <a:off x="23632968" y="8195896"/>
          <a:ext cx="8642996" cy="1547814"/>
          <a:chOff x="22714272" y="5409846"/>
          <a:chExt cx="8166746" cy="1547814"/>
        </a:xfrm>
      </xdr:grpSpPr>
      <xdr:grpSp>
        <xdr:nvGrpSpPr>
          <xdr:cNvPr id="1039" name="Group 60">
            <a:extLst>
              <a:ext uri="{FF2B5EF4-FFF2-40B4-BE49-F238E27FC236}">
                <a16:creationId xmlns:a16="http://schemas.microsoft.com/office/drawing/2014/main" id="{0FB643FD-FE6F-4E7F-9AFA-2845132F3E8E}"/>
              </a:ext>
            </a:extLst>
          </xdr:cNvPr>
          <xdr:cNvGrpSpPr/>
        </xdr:nvGrpSpPr>
        <xdr:grpSpPr>
          <a:xfrm>
            <a:off x="22714272" y="5409846"/>
            <a:ext cx="8166746" cy="1547814"/>
            <a:chOff x="5892826" y="1513310"/>
            <a:chExt cx="4065183" cy="770501"/>
          </a:xfrm>
        </xdr:grpSpPr>
        <xdr:sp macro="" textlink="">
          <xdr:nvSpPr>
            <xdr:cNvPr id="1040" name="Rectangle 61">
              <a:extLst>
                <a:ext uri="{FF2B5EF4-FFF2-40B4-BE49-F238E27FC236}">
                  <a16:creationId xmlns:a16="http://schemas.microsoft.com/office/drawing/2014/main" id="{41100D8A-1339-3E00-8736-9B4DDA30ED86}"/>
                </a:ext>
              </a:extLst>
            </xdr:cNvPr>
            <xdr:cNvSpPr>
              <a:spLocks noChangeArrowheads="1"/>
            </xdr:cNvSpPr>
          </xdr:nvSpPr>
          <xdr:spPr bwMode="auto">
            <a:xfrm rot="10800000" flipH="1">
              <a:off x="6278074" y="1513310"/>
              <a:ext cx="3194743" cy="770496"/>
            </a:xfrm>
            <a:prstGeom prst="rect">
              <a:avLst/>
            </a:prstGeom>
            <a:solidFill>
              <a:srgbClr val="33B251">
                <a:lumMod val="20000"/>
                <a:lumOff val="80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41" name="Rectangle 62">
              <a:extLst>
                <a:ext uri="{FF2B5EF4-FFF2-40B4-BE49-F238E27FC236}">
                  <a16:creationId xmlns:a16="http://schemas.microsoft.com/office/drawing/2014/main" id="{E0276C6B-AA38-9004-364F-1B47FA0AFBB6}"/>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1042" name="Group 63">
              <a:extLst>
                <a:ext uri="{FF2B5EF4-FFF2-40B4-BE49-F238E27FC236}">
                  <a16:creationId xmlns:a16="http://schemas.microsoft.com/office/drawing/2014/main" id="{7B3110B6-8ADA-D2AB-C212-D13336ED1FB0}"/>
                </a:ext>
              </a:extLst>
            </xdr:cNvPr>
            <xdr:cNvGrpSpPr/>
          </xdr:nvGrpSpPr>
          <xdr:grpSpPr>
            <a:xfrm>
              <a:off x="5892826" y="1513314"/>
              <a:ext cx="756229" cy="770497"/>
              <a:chOff x="5616543" y="4987249"/>
              <a:chExt cx="756229" cy="770497"/>
            </a:xfrm>
          </xdr:grpSpPr>
          <xdr:sp macro="" textlink="">
            <xdr:nvSpPr>
              <xdr:cNvPr id="1043" name="Oval 65">
                <a:extLst>
                  <a:ext uri="{FF2B5EF4-FFF2-40B4-BE49-F238E27FC236}">
                    <a16:creationId xmlns:a16="http://schemas.microsoft.com/office/drawing/2014/main" id="{DDCA5805-F733-37D1-CD41-387AD73CDB00}"/>
                  </a:ext>
                </a:extLst>
              </xdr:cNvPr>
              <xdr:cNvSpPr/>
            </xdr:nvSpPr>
            <xdr:spPr>
              <a:xfrm>
                <a:off x="5658397" y="5051110"/>
                <a:ext cx="714375" cy="641385"/>
              </a:xfrm>
              <a:prstGeom prst="ellipse">
                <a:avLst/>
              </a:prstGeom>
              <a:solidFill>
                <a:srgbClr val="33B251">
                  <a:lumMod val="20000"/>
                  <a:lumOff val="80000"/>
                </a:srgbClr>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044" name="Group 66">
                <a:extLst>
                  <a:ext uri="{FF2B5EF4-FFF2-40B4-BE49-F238E27FC236}">
                    <a16:creationId xmlns:a16="http://schemas.microsoft.com/office/drawing/2014/main" id="{61E19E3D-FF2E-5801-6FA0-4536DBAB07F1}"/>
                  </a:ext>
                </a:extLst>
              </xdr:cNvPr>
              <xdr:cNvGrpSpPr/>
            </xdr:nvGrpSpPr>
            <xdr:grpSpPr>
              <a:xfrm>
                <a:off x="5616543" y="4987249"/>
                <a:ext cx="385248" cy="770497"/>
                <a:chOff x="279822" y="2149911"/>
                <a:chExt cx="385248" cy="770497"/>
              </a:xfrm>
            </xdr:grpSpPr>
            <xdr:sp macro="" textlink="">
              <xdr:nvSpPr>
                <xdr:cNvPr id="1045" name="Freeform 19">
                  <a:extLst>
                    <a:ext uri="{FF2B5EF4-FFF2-40B4-BE49-F238E27FC236}">
                      <a16:creationId xmlns:a16="http://schemas.microsoft.com/office/drawing/2014/main" id="{1306F161-3B49-7709-AADD-32C4949462A6}"/>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46" name="Freeform 20">
                  <a:extLst>
                    <a:ext uri="{FF2B5EF4-FFF2-40B4-BE49-F238E27FC236}">
                      <a16:creationId xmlns:a16="http://schemas.microsoft.com/office/drawing/2014/main" id="{8D534D4E-86A3-EB5F-DC22-D5ED31350AD3}"/>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47" name="Oval 67">
                <a:extLst>
                  <a:ext uri="{FF2B5EF4-FFF2-40B4-BE49-F238E27FC236}">
                    <a16:creationId xmlns:a16="http://schemas.microsoft.com/office/drawing/2014/main" id="{1C01D1A3-CB26-E3EE-68C0-F1EE5D3C62EC}"/>
                  </a:ext>
                </a:extLst>
              </xdr:cNvPr>
              <xdr:cNvSpPr>
                <a:spLocks noChangeArrowheads="1"/>
              </xdr:cNvSpPr>
            </xdr:nvSpPr>
            <xdr:spPr bwMode="auto">
              <a:xfrm rot="10800000" flipH="1">
                <a:off x="5735786" y="5106492"/>
                <a:ext cx="532010" cy="532010"/>
              </a:xfrm>
              <a:prstGeom prst="ellipse">
                <a:avLst/>
              </a:pr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48" name="Freeform 42">
                <a:extLst>
                  <a:ext uri="{FF2B5EF4-FFF2-40B4-BE49-F238E27FC236}">
                    <a16:creationId xmlns:a16="http://schemas.microsoft.com/office/drawing/2014/main" id="{E906D344-90FB-20DB-7EE3-942C3904F762}"/>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49" name="Rectangle 64">
              <a:extLst>
                <a:ext uri="{FF2B5EF4-FFF2-40B4-BE49-F238E27FC236}">
                  <a16:creationId xmlns:a16="http://schemas.microsoft.com/office/drawing/2014/main" id="{F8002044-432E-A78E-99FD-57201A184E4E}"/>
                </a:ext>
              </a:extLst>
            </xdr:cNvPr>
            <xdr:cNvSpPr/>
          </xdr:nvSpPr>
          <xdr:spPr>
            <a:xfrm flipH="1">
              <a:off x="6602562" y="1582762"/>
              <a:ext cx="3355447" cy="669341"/>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MATERIALS, TAILINGS </a:t>
              </a:r>
            </a:p>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&amp; WASTE</a:t>
              </a:r>
            </a:p>
          </xdr:txBody>
        </xdr:sp>
      </xdr:grpSp>
      <xdr:pic>
        <xdr:nvPicPr>
          <xdr:cNvPr id="1050" name="Graphic 81">
            <a:extLst>
              <a:ext uri="{FF2B5EF4-FFF2-40B4-BE49-F238E27FC236}">
                <a16:creationId xmlns:a16="http://schemas.microsoft.com/office/drawing/2014/main" id="{2A7AE2D5-C882-8A4E-BBEB-D9DE7520B23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23014081" y="5995147"/>
            <a:ext cx="966506" cy="381000"/>
          </a:xfrm>
          <a:prstGeom prst="rect">
            <a:avLst/>
          </a:prstGeom>
        </xdr:spPr>
      </xdr:pic>
    </xdr:grpSp>
    <xdr:clientData/>
  </xdr:twoCellAnchor>
  <xdr:twoCellAnchor>
    <xdr:from>
      <xdr:col>9</xdr:col>
      <xdr:colOff>455468</xdr:colOff>
      <xdr:row>54</xdr:row>
      <xdr:rowOff>367371</xdr:rowOff>
    </xdr:from>
    <xdr:to>
      <xdr:col>15</xdr:col>
      <xdr:colOff>335464</xdr:colOff>
      <xdr:row>58</xdr:row>
      <xdr:rowOff>184810</xdr:rowOff>
    </xdr:to>
    <xdr:grpSp>
      <xdr:nvGrpSpPr>
        <xdr:cNvPr id="1021" name="Group 123">
          <a:hlinkClick xmlns:r="http://schemas.openxmlformats.org/officeDocument/2006/relationships" r:id="rId7"/>
          <a:extLst>
            <a:ext uri="{FF2B5EF4-FFF2-40B4-BE49-F238E27FC236}">
              <a16:creationId xmlns:a16="http://schemas.microsoft.com/office/drawing/2014/main" id="{E533B098-9D60-5563-38BF-AFAC9DA85005}"/>
            </a:ext>
          </a:extLst>
        </xdr:cNvPr>
        <xdr:cNvGrpSpPr/>
      </xdr:nvGrpSpPr>
      <xdr:grpSpPr>
        <a:xfrm>
          <a:off x="23759968" y="11162371"/>
          <a:ext cx="8642996" cy="1595439"/>
          <a:chOff x="22732201" y="7209511"/>
          <a:chExt cx="8166746" cy="1547814"/>
        </a:xfrm>
      </xdr:grpSpPr>
      <xdr:grpSp>
        <xdr:nvGrpSpPr>
          <xdr:cNvPr id="1022" name="Group 72">
            <a:extLst>
              <a:ext uri="{FF2B5EF4-FFF2-40B4-BE49-F238E27FC236}">
                <a16:creationId xmlns:a16="http://schemas.microsoft.com/office/drawing/2014/main" id="{1F79C9BD-B306-4D0F-8385-03D0EA46D25D}"/>
              </a:ext>
            </a:extLst>
          </xdr:cNvPr>
          <xdr:cNvGrpSpPr/>
        </xdr:nvGrpSpPr>
        <xdr:grpSpPr>
          <a:xfrm>
            <a:off x="22732201" y="7209511"/>
            <a:ext cx="8166746" cy="1547814"/>
            <a:chOff x="5892826" y="1513310"/>
            <a:chExt cx="4065183" cy="770501"/>
          </a:xfrm>
        </xdr:grpSpPr>
        <xdr:sp macro="" textlink="">
          <xdr:nvSpPr>
            <xdr:cNvPr id="1023" name="Rectangle 73">
              <a:extLst>
                <a:ext uri="{FF2B5EF4-FFF2-40B4-BE49-F238E27FC236}">
                  <a16:creationId xmlns:a16="http://schemas.microsoft.com/office/drawing/2014/main" id="{471DAFB3-9BB8-014F-9D4B-B37DF1FE646F}"/>
                </a:ext>
              </a:extLst>
            </xdr:cNvPr>
            <xdr:cNvSpPr>
              <a:spLocks noChangeArrowheads="1"/>
            </xdr:cNvSpPr>
          </xdr:nvSpPr>
          <xdr:spPr bwMode="auto">
            <a:xfrm rot="10800000" flipH="1">
              <a:off x="6278074" y="1513310"/>
              <a:ext cx="3194743" cy="770496"/>
            </a:xfrm>
            <a:prstGeom prst="rect">
              <a:avLst/>
            </a:prstGeom>
            <a:solidFill>
              <a:srgbClr val="FEF5D2"/>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24" name="Rectangle 74">
              <a:extLst>
                <a:ext uri="{FF2B5EF4-FFF2-40B4-BE49-F238E27FC236}">
                  <a16:creationId xmlns:a16="http://schemas.microsoft.com/office/drawing/2014/main" id="{F41285AE-3713-2BEF-6273-0CF06E2B5EC8}"/>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1025" name="Group 75">
              <a:extLst>
                <a:ext uri="{FF2B5EF4-FFF2-40B4-BE49-F238E27FC236}">
                  <a16:creationId xmlns:a16="http://schemas.microsoft.com/office/drawing/2014/main" id="{0B7C714A-C421-3ABD-EA06-6042E77A6B16}"/>
                </a:ext>
              </a:extLst>
            </xdr:cNvPr>
            <xdr:cNvGrpSpPr/>
          </xdr:nvGrpSpPr>
          <xdr:grpSpPr>
            <a:xfrm>
              <a:off x="5892826" y="1513314"/>
              <a:ext cx="756229" cy="770497"/>
              <a:chOff x="5616543" y="4987249"/>
              <a:chExt cx="756229" cy="770497"/>
            </a:xfrm>
          </xdr:grpSpPr>
          <xdr:sp macro="" textlink="">
            <xdr:nvSpPr>
              <xdr:cNvPr id="1026" name="Oval 77">
                <a:extLst>
                  <a:ext uri="{FF2B5EF4-FFF2-40B4-BE49-F238E27FC236}">
                    <a16:creationId xmlns:a16="http://schemas.microsoft.com/office/drawing/2014/main" id="{97B2DA75-C081-8C99-530A-1DDA2DFD38B2}"/>
                  </a:ext>
                </a:extLst>
              </xdr:cNvPr>
              <xdr:cNvSpPr/>
            </xdr:nvSpPr>
            <xdr:spPr>
              <a:xfrm>
                <a:off x="5658397" y="5051110"/>
                <a:ext cx="714375" cy="641385"/>
              </a:xfrm>
              <a:prstGeom prst="ellipse">
                <a:avLst/>
              </a:prstGeom>
              <a:solidFill>
                <a:srgbClr val="FEF5D2"/>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027" name="Group 78">
                <a:extLst>
                  <a:ext uri="{FF2B5EF4-FFF2-40B4-BE49-F238E27FC236}">
                    <a16:creationId xmlns:a16="http://schemas.microsoft.com/office/drawing/2014/main" id="{3E7CECBF-915F-AD43-D768-7465F55D4825}"/>
                  </a:ext>
                </a:extLst>
              </xdr:cNvPr>
              <xdr:cNvGrpSpPr/>
            </xdr:nvGrpSpPr>
            <xdr:grpSpPr>
              <a:xfrm>
                <a:off x="5616543" y="4987249"/>
                <a:ext cx="385248" cy="770497"/>
                <a:chOff x="279822" y="2149911"/>
                <a:chExt cx="385248" cy="770497"/>
              </a:xfrm>
            </xdr:grpSpPr>
            <xdr:sp macro="" textlink="">
              <xdr:nvSpPr>
                <xdr:cNvPr id="1028" name="Freeform 19">
                  <a:extLst>
                    <a:ext uri="{FF2B5EF4-FFF2-40B4-BE49-F238E27FC236}">
                      <a16:creationId xmlns:a16="http://schemas.microsoft.com/office/drawing/2014/main" id="{D3EEE8D3-BCFD-1B4C-4FF9-63C991E22E53}"/>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29" name="Freeform 20">
                  <a:extLst>
                    <a:ext uri="{FF2B5EF4-FFF2-40B4-BE49-F238E27FC236}">
                      <a16:creationId xmlns:a16="http://schemas.microsoft.com/office/drawing/2014/main" id="{CEAE8D73-8667-EAA6-C541-527FA5EA33F0}"/>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30" name="Oval 79">
                <a:extLst>
                  <a:ext uri="{FF2B5EF4-FFF2-40B4-BE49-F238E27FC236}">
                    <a16:creationId xmlns:a16="http://schemas.microsoft.com/office/drawing/2014/main" id="{FF150F5B-819B-1FFB-79A8-750BE63E0DDC}"/>
                  </a:ext>
                </a:extLst>
              </xdr:cNvPr>
              <xdr:cNvSpPr>
                <a:spLocks noChangeArrowheads="1"/>
              </xdr:cNvSpPr>
            </xdr:nvSpPr>
            <xdr:spPr bwMode="auto">
              <a:xfrm rot="10800000" flipH="1">
                <a:off x="5735786" y="5106492"/>
                <a:ext cx="532010" cy="532010"/>
              </a:xfrm>
              <a:prstGeom prst="ellipse">
                <a:avLst/>
              </a:pr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31" name="Freeform 42">
                <a:extLst>
                  <a:ext uri="{FF2B5EF4-FFF2-40B4-BE49-F238E27FC236}">
                    <a16:creationId xmlns:a16="http://schemas.microsoft.com/office/drawing/2014/main" id="{7D5A8397-A0AB-2C75-3FC0-2A59144D29D9}"/>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32" name="Rectangle 76">
              <a:extLst>
                <a:ext uri="{FF2B5EF4-FFF2-40B4-BE49-F238E27FC236}">
                  <a16:creationId xmlns:a16="http://schemas.microsoft.com/office/drawing/2014/main" id="{04E05533-FE1F-1DEB-35CA-6CDAA654550E}"/>
                </a:ext>
              </a:extLst>
            </xdr:cNvPr>
            <xdr:cNvSpPr/>
          </xdr:nvSpPr>
          <xdr:spPr>
            <a:xfrm flipH="1">
              <a:off x="6602562" y="1705484"/>
              <a:ext cx="3355447" cy="35765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HEALTH &amp; SAFETY</a:t>
              </a:r>
            </a:p>
          </xdr:txBody>
        </xdr:sp>
      </xdr:grpSp>
      <xdr:pic>
        <xdr:nvPicPr>
          <xdr:cNvPr id="1033" name="Graphic 40">
            <a:extLst>
              <a:ext uri="{FF2B5EF4-FFF2-40B4-BE49-F238E27FC236}">
                <a16:creationId xmlns:a16="http://schemas.microsoft.com/office/drawing/2014/main" id="{8CEF8447-9A09-3B48-B298-5395F3D59FF9}"/>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3226992" y="7676030"/>
            <a:ext cx="543486" cy="605118"/>
          </a:xfrm>
          <a:prstGeom prst="rect">
            <a:avLst/>
          </a:prstGeom>
        </xdr:spPr>
      </xdr:pic>
    </xdr:grpSp>
    <xdr:clientData/>
  </xdr:twoCellAnchor>
  <xdr:twoCellAnchor>
    <xdr:from>
      <xdr:col>9</xdr:col>
      <xdr:colOff>455468</xdr:colOff>
      <xdr:row>59</xdr:row>
      <xdr:rowOff>272773</xdr:rowOff>
    </xdr:from>
    <xdr:to>
      <xdr:col>15</xdr:col>
      <xdr:colOff>335464</xdr:colOff>
      <xdr:row>63</xdr:row>
      <xdr:rowOff>93013</xdr:rowOff>
    </xdr:to>
    <xdr:grpSp>
      <xdr:nvGrpSpPr>
        <xdr:cNvPr id="1008" name="Group 122">
          <a:hlinkClick xmlns:r="http://schemas.openxmlformats.org/officeDocument/2006/relationships" r:id="rId10"/>
          <a:extLst>
            <a:ext uri="{FF2B5EF4-FFF2-40B4-BE49-F238E27FC236}">
              <a16:creationId xmlns:a16="http://schemas.microsoft.com/office/drawing/2014/main" id="{68B4F4E6-FF5B-5D89-190A-685594ECB7FD}"/>
            </a:ext>
          </a:extLst>
        </xdr:cNvPr>
        <xdr:cNvGrpSpPr/>
      </xdr:nvGrpSpPr>
      <xdr:grpSpPr>
        <a:xfrm>
          <a:off x="23759968" y="13036273"/>
          <a:ext cx="8642996" cy="1598240"/>
          <a:chOff x="22727718" y="8997970"/>
          <a:chExt cx="8166746" cy="1550615"/>
        </a:xfrm>
      </xdr:grpSpPr>
      <xdr:grpSp>
        <xdr:nvGrpSpPr>
          <xdr:cNvPr id="1009" name="Group 84">
            <a:extLst>
              <a:ext uri="{FF2B5EF4-FFF2-40B4-BE49-F238E27FC236}">
                <a16:creationId xmlns:a16="http://schemas.microsoft.com/office/drawing/2014/main" id="{3D1A57EF-5808-4102-A96A-AD87FB650361}"/>
              </a:ext>
            </a:extLst>
          </xdr:cNvPr>
          <xdr:cNvGrpSpPr/>
        </xdr:nvGrpSpPr>
        <xdr:grpSpPr>
          <a:xfrm>
            <a:off x="22727718" y="8997970"/>
            <a:ext cx="8166746" cy="1550615"/>
            <a:chOff x="5892826" y="1513310"/>
            <a:chExt cx="4065183" cy="770501"/>
          </a:xfrm>
        </xdr:grpSpPr>
        <xdr:sp macro="" textlink="">
          <xdr:nvSpPr>
            <xdr:cNvPr id="1010" name="Rectangle 85">
              <a:extLst>
                <a:ext uri="{FF2B5EF4-FFF2-40B4-BE49-F238E27FC236}">
                  <a16:creationId xmlns:a16="http://schemas.microsoft.com/office/drawing/2014/main" id="{6496573B-E580-6CAB-6EFA-A93C4136F8A4}"/>
                </a:ext>
              </a:extLst>
            </xdr:cNvPr>
            <xdr:cNvSpPr>
              <a:spLocks noChangeArrowheads="1"/>
            </xdr:cNvSpPr>
          </xdr:nvSpPr>
          <xdr:spPr bwMode="auto">
            <a:xfrm rot="10800000" flipH="1">
              <a:off x="6278074" y="1513310"/>
              <a:ext cx="3194743" cy="770496"/>
            </a:xfrm>
            <a:prstGeom prst="rect">
              <a:avLst/>
            </a:prstGeom>
            <a:solidFill>
              <a:srgbClr val="FEF5D2"/>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11" name="Rectangle 86">
              <a:extLst>
                <a:ext uri="{FF2B5EF4-FFF2-40B4-BE49-F238E27FC236}">
                  <a16:creationId xmlns:a16="http://schemas.microsoft.com/office/drawing/2014/main" id="{06BC2C29-E09B-7F9A-14D6-3FB6C1D67F14}"/>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1012" name="Group 87">
              <a:extLst>
                <a:ext uri="{FF2B5EF4-FFF2-40B4-BE49-F238E27FC236}">
                  <a16:creationId xmlns:a16="http://schemas.microsoft.com/office/drawing/2014/main" id="{E815775D-B7A1-1DDE-0DBC-C7B77959BB98}"/>
                </a:ext>
              </a:extLst>
            </xdr:cNvPr>
            <xdr:cNvGrpSpPr/>
          </xdr:nvGrpSpPr>
          <xdr:grpSpPr>
            <a:xfrm>
              <a:off x="5892826" y="1513314"/>
              <a:ext cx="756229" cy="770497"/>
              <a:chOff x="5616543" y="4987249"/>
              <a:chExt cx="756229" cy="770497"/>
            </a:xfrm>
          </xdr:grpSpPr>
          <xdr:sp macro="" textlink="">
            <xdr:nvSpPr>
              <xdr:cNvPr id="1013" name="Oval 89">
                <a:extLst>
                  <a:ext uri="{FF2B5EF4-FFF2-40B4-BE49-F238E27FC236}">
                    <a16:creationId xmlns:a16="http://schemas.microsoft.com/office/drawing/2014/main" id="{59BE8651-A699-CE69-1685-D70A93A40469}"/>
                  </a:ext>
                </a:extLst>
              </xdr:cNvPr>
              <xdr:cNvSpPr/>
            </xdr:nvSpPr>
            <xdr:spPr>
              <a:xfrm>
                <a:off x="5658397" y="5051110"/>
                <a:ext cx="714375" cy="641385"/>
              </a:xfrm>
              <a:prstGeom prst="ellipse">
                <a:avLst/>
              </a:prstGeom>
              <a:solidFill>
                <a:srgbClr val="FEF5D2"/>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014" name="Group 90">
                <a:extLst>
                  <a:ext uri="{FF2B5EF4-FFF2-40B4-BE49-F238E27FC236}">
                    <a16:creationId xmlns:a16="http://schemas.microsoft.com/office/drawing/2014/main" id="{78843D31-4102-9CE4-0D89-D25F93214C73}"/>
                  </a:ext>
                </a:extLst>
              </xdr:cNvPr>
              <xdr:cNvGrpSpPr/>
            </xdr:nvGrpSpPr>
            <xdr:grpSpPr>
              <a:xfrm>
                <a:off x="5616543" y="4987249"/>
                <a:ext cx="385248" cy="770497"/>
                <a:chOff x="279822" y="2149911"/>
                <a:chExt cx="385248" cy="770497"/>
              </a:xfrm>
            </xdr:grpSpPr>
            <xdr:sp macro="" textlink="">
              <xdr:nvSpPr>
                <xdr:cNvPr id="1015" name="Freeform 19">
                  <a:extLst>
                    <a:ext uri="{FF2B5EF4-FFF2-40B4-BE49-F238E27FC236}">
                      <a16:creationId xmlns:a16="http://schemas.microsoft.com/office/drawing/2014/main" id="{0E8B9309-7A3A-4602-6AFA-B7D622E160A6}"/>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16" name="Freeform 20">
                  <a:extLst>
                    <a:ext uri="{FF2B5EF4-FFF2-40B4-BE49-F238E27FC236}">
                      <a16:creationId xmlns:a16="http://schemas.microsoft.com/office/drawing/2014/main" id="{563E542E-3DB7-0C2C-C346-019C4710D187}"/>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17" name="Oval 91">
                <a:extLst>
                  <a:ext uri="{FF2B5EF4-FFF2-40B4-BE49-F238E27FC236}">
                    <a16:creationId xmlns:a16="http://schemas.microsoft.com/office/drawing/2014/main" id="{64EA6DA0-58A3-9884-A9B9-8A01627E1594}"/>
                  </a:ext>
                </a:extLst>
              </xdr:cNvPr>
              <xdr:cNvSpPr>
                <a:spLocks noChangeArrowheads="1"/>
              </xdr:cNvSpPr>
            </xdr:nvSpPr>
            <xdr:spPr bwMode="auto">
              <a:xfrm rot="10800000" flipH="1">
                <a:off x="5735786" y="5106492"/>
                <a:ext cx="532010" cy="532010"/>
              </a:xfrm>
              <a:prstGeom prst="ellipse">
                <a:avLst/>
              </a:pr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18" name="Freeform 42">
                <a:extLst>
                  <a:ext uri="{FF2B5EF4-FFF2-40B4-BE49-F238E27FC236}">
                    <a16:creationId xmlns:a16="http://schemas.microsoft.com/office/drawing/2014/main" id="{985F6153-98A6-0C83-608F-43FE5F68BA71}"/>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19" name="Rectangle 88">
              <a:extLst>
                <a:ext uri="{FF2B5EF4-FFF2-40B4-BE49-F238E27FC236}">
                  <a16:creationId xmlns:a16="http://schemas.microsoft.com/office/drawing/2014/main" id="{A6702EF7-E938-1678-8B7C-8BD518B9AABF}"/>
                </a:ext>
              </a:extLst>
            </xdr:cNvPr>
            <xdr:cNvSpPr/>
          </xdr:nvSpPr>
          <xdr:spPr>
            <a:xfrm flipH="1">
              <a:off x="6602562" y="1705484"/>
              <a:ext cx="3355447" cy="35765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WORKFORCE</a:t>
              </a:r>
            </a:p>
          </xdr:txBody>
        </xdr:sp>
      </xdr:grpSp>
      <xdr:pic>
        <xdr:nvPicPr>
          <xdr:cNvPr id="1020" name="Content Placeholder 32">
            <a:extLst>
              <a:ext uri="{FF2B5EF4-FFF2-40B4-BE49-F238E27FC236}">
                <a16:creationId xmlns:a16="http://schemas.microsoft.com/office/drawing/2014/main" id="{50887C9E-AE41-9645-BAC1-F26190E3A691}"/>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bwMode="gray">
          <a:xfrm>
            <a:off x="23019070" y="9479822"/>
            <a:ext cx="934902" cy="627883"/>
          </a:xfrm>
          <a:prstGeom prst="rect">
            <a:avLst/>
          </a:prstGeom>
        </xdr:spPr>
      </xdr:pic>
    </xdr:grpSp>
    <xdr:clientData/>
  </xdr:twoCellAnchor>
  <xdr:twoCellAnchor>
    <xdr:from>
      <xdr:col>9</xdr:col>
      <xdr:colOff>455468</xdr:colOff>
      <xdr:row>63</xdr:row>
      <xdr:rowOff>307976</xdr:rowOff>
    </xdr:from>
    <xdr:to>
      <xdr:col>15</xdr:col>
      <xdr:colOff>335464</xdr:colOff>
      <xdr:row>64</xdr:row>
      <xdr:rowOff>1414091</xdr:rowOff>
    </xdr:to>
    <xdr:grpSp>
      <xdr:nvGrpSpPr>
        <xdr:cNvPr id="995" name="Group 121">
          <a:hlinkClick xmlns:r="http://schemas.openxmlformats.org/officeDocument/2006/relationships" r:id="rId13"/>
          <a:extLst>
            <a:ext uri="{FF2B5EF4-FFF2-40B4-BE49-F238E27FC236}">
              <a16:creationId xmlns:a16="http://schemas.microsoft.com/office/drawing/2014/main" id="{DEC7050C-538F-5E23-A453-1DD8660411DA}"/>
            </a:ext>
          </a:extLst>
        </xdr:cNvPr>
        <xdr:cNvGrpSpPr/>
      </xdr:nvGrpSpPr>
      <xdr:grpSpPr>
        <a:xfrm>
          <a:off x="23759968" y="14849476"/>
          <a:ext cx="8642996" cy="1550615"/>
          <a:chOff x="22713431" y="10769620"/>
          <a:chExt cx="8166746" cy="1550615"/>
        </a:xfrm>
      </xdr:grpSpPr>
      <xdr:grpSp>
        <xdr:nvGrpSpPr>
          <xdr:cNvPr id="996" name="Group 96">
            <a:extLst>
              <a:ext uri="{FF2B5EF4-FFF2-40B4-BE49-F238E27FC236}">
                <a16:creationId xmlns:a16="http://schemas.microsoft.com/office/drawing/2014/main" id="{B9950132-93CA-42E1-B1C4-F08E629115F3}"/>
              </a:ext>
            </a:extLst>
          </xdr:cNvPr>
          <xdr:cNvGrpSpPr/>
        </xdr:nvGrpSpPr>
        <xdr:grpSpPr>
          <a:xfrm>
            <a:off x="22713431" y="10769620"/>
            <a:ext cx="8166746" cy="1550615"/>
            <a:chOff x="5892826" y="1513310"/>
            <a:chExt cx="4065183" cy="770501"/>
          </a:xfrm>
        </xdr:grpSpPr>
        <xdr:sp macro="" textlink="">
          <xdr:nvSpPr>
            <xdr:cNvPr id="997" name="Rectangle 97">
              <a:extLst>
                <a:ext uri="{FF2B5EF4-FFF2-40B4-BE49-F238E27FC236}">
                  <a16:creationId xmlns:a16="http://schemas.microsoft.com/office/drawing/2014/main" id="{2BB567B9-6A53-D0CA-2555-406CC4C5D17C}"/>
                </a:ext>
              </a:extLst>
            </xdr:cNvPr>
            <xdr:cNvSpPr>
              <a:spLocks noChangeArrowheads="1"/>
            </xdr:cNvSpPr>
          </xdr:nvSpPr>
          <xdr:spPr bwMode="auto">
            <a:xfrm rot="10800000" flipH="1">
              <a:off x="6278074" y="1513310"/>
              <a:ext cx="3194743" cy="770496"/>
            </a:xfrm>
            <a:prstGeom prst="rect">
              <a:avLst/>
            </a:prstGeom>
            <a:solidFill>
              <a:srgbClr val="FEF5D2"/>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998" name="Rectangle 98">
              <a:extLst>
                <a:ext uri="{FF2B5EF4-FFF2-40B4-BE49-F238E27FC236}">
                  <a16:creationId xmlns:a16="http://schemas.microsoft.com/office/drawing/2014/main" id="{3E9E2427-6E16-F56E-62E0-0E466FA37B1F}"/>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999" name="Group 99">
              <a:extLst>
                <a:ext uri="{FF2B5EF4-FFF2-40B4-BE49-F238E27FC236}">
                  <a16:creationId xmlns:a16="http://schemas.microsoft.com/office/drawing/2014/main" id="{B435B654-15F2-9EDE-C8F7-893B1D95187D}"/>
                </a:ext>
              </a:extLst>
            </xdr:cNvPr>
            <xdr:cNvGrpSpPr/>
          </xdr:nvGrpSpPr>
          <xdr:grpSpPr>
            <a:xfrm>
              <a:off x="5892826" y="1513314"/>
              <a:ext cx="756229" cy="770497"/>
              <a:chOff x="5616543" y="4987249"/>
              <a:chExt cx="756229" cy="770497"/>
            </a:xfrm>
          </xdr:grpSpPr>
          <xdr:sp macro="" textlink="">
            <xdr:nvSpPr>
              <xdr:cNvPr id="1000" name="Oval 101">
                <a:extLst>
                  <a:ext uri="{FF2B5EF4-FFF2-40B4-BE49-F238E27FC236}">
                    <a16:creationId xmlns:a16="http://schemas.microsoft.com/office/drawing/2014/main" id="{E90D292F-A322-8397-F897-5C22EFE709F1}"/>
                  </a:ext>
                </a:extLst>
              </xdr:cNvPr>
              <xdr:cNvSpPr/>
            </xdr:nvSpPr>
            <xdr:spPr>
              <a:xfrm>
                <a:off x="5658397" y="5051110"/>
                <a:ext cx="714375" cy="641385"/>
              </a:xfrm>
              <a:prstGeom prst="ellipse">
                <a:avLst/>
              </a:prstGeom>
              <a:solidFill>
                <a:srgbClr val="FEF5D2"/>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001" name="Group 102">
                <a:extLst>
                  <a:ext uri="{FF2B5EF4-FFF2-40B4-BE49-F238E27FC236}">
                    <a16:creationId xmlns:a16="http://schemas.microsoft.com/office/drawing/2014/main" id="{A3D9B968-9E9F-5885-89F1-FC358F3ADA4B}"/>
                  </a:ext>
                </a:extLst>
              </xdr:cNvPr>
              <xdr:cNvGrpSpPr/>
            </xdr:nvGrpSpPr>
            <xdr:grpSpPr>
              <a:xfrm>
                <a:off x="5616543" y="4987249"/>
                <a:ext cx="385248" cy="770497"/>
                <a:chOff x="279822" y="2149911"/>
                <a:chExt cx="385248" cy="770497"/>
              </a:xfrm>
            </xdr:grpSpPr>
            <xdr:sp macro="" textlink="">
              <xdr:nvSpPr>
                <xdr:cNvPr id="1002" name="Freeform 19">
                  <a:extLst>
                    <a:ext uri="{FF2B5EF4-FFF2-40B4-BE49-F238E27FC236}">
                      <a16:creationId xmlns:a16="http://schemas.microsoft.com/office/drawing/2014/main" id="{C71C0B1E-0B47-F64E-DABD-282D1D1C9538}"/>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03" name="Freeform 20">
                  <a:extLst>
                    <a:ext uri="{FF2B5EF4-FFF2-40B4-BE49-F238E27FC236}">
                      <a16:creationId xmlns:a16="http://schemas.microsoft.com/office/drawing/2014/main" id="{B4821817-FB77-3D75-0B4B-5D16368789E3}"/>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04" name="Oval 103">
                <a:extLst>
                  <a:ext uri="{FF2B5EF4-FFF2-40B4-BE49-F238E27FC236}">
                    <a16:creationId xmlns:a16="http://schemas.microsoft.com/office/drawing/2014/main" id="{E0F8B41F-7D2A-70C9-4507-6247CBB19236}"/>
                  </a:ext>
                </a:extLst>
              </xdr:cNvPr>
              <xdr:cNvSpPr>
                <a:spLocks noChangeArrowheads="1"/>
              </xdr:cNvSpPr>
            </xdr:nvSpPr>
            <xdr:spPr bwMode="auto">
              <a:xfrm rot="10800000" flipH="1">
                <a:off x="5735786" y="5106492"/>
                <a:ext cx="532010" cy="532010"/>
              </a:xfrm>
              <a:prstGeom prst="ellipse">
                <a:avLst/>
              </a:prstGeom>
              <a:solidFill>
                <a:srgbClr val="FACC1D"/>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005" name="Freeform 42">
                <a:extLst>
                  <a:ext uri="{FF2B5EF4-FFF2-40B4-BE49-F238E27FC236}">
                    <a16:creationId xmlns:a16="http://schemas.microsoft.com/office/drawing/2014/main" id="{882717C4-9789-AE08-588F-39470C2BF093}"/>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D8903"/>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006" name="Rectangle 100">
              <a:extLst>
                <a:ext uri="{FF2B5EF4-FFF2-40B4-BE49-F238E27FC236}">
                  <a16:creationId xmlns:a16="http://schemas.microsoft.com/office/drawing/2014/main" id="{87DE0912-869D-1161-47AE-94176C402C8A}"/>
                </a:ext>
              </a:extLst>
            </xdr:cNvPr>
            <xdr:cNvSpPr/>
          </xdr:nvSpPr>
          <xdr:spPr>
            <a:xfrm flipH="1">
              <a:off x="6602562" y="1705484"/>
              <a:ext cx="3355447" cy="35765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COMMUNITIES &amp; SOCIAL</a:t>
              </a:r>
            </a:p>
          </xdr:txBody>
        </xdr:sp>
      </xdr:grpSp>
      <xdr:pic>
        <xdr:nvPicPr>
          <xdr:cNvPr id="1007" name="Graphic 71">
            <a:extLst>
              <a:ext uri="{FF2B5EF4-FFF2-40B4-BE49-F238E27FC236}">
                <a16:creationId xmlns:a16="http://schemas.microsoft.com/office/drawing/2014/main" id="{AD21991A-9505-F440-AF08-2A1B0E02E16D}"/>
              </a:ext>
            </a:extLst>
          </xdr:cNvPr>
          <xdr:cNvPicPr>
            <a:picLocks noChangeAspect="1"/>
          </xdr:cNvPicPr>
        </xdr:nvPicPr>
        <xdr:blipFill>
          <a:blip xmlns:r="http://schemas.openxmlformats.org/officeDocument/2006/relationships" r:embed="rId14">
            <a:extLst>
              <a:ext uri="{96DAC541-7B7A-43D3-8B79-37D633B846F1}">
                <asvg:svgBlip xmlns:asvg="http://schemas.microsoft.com/office/drawing/2016/SVG/main" r:embed="rId15"/>
              </a:ext>
            </a:extLst>
          </a:blip>
          <a:stretch>
            <a:fillRect/>
          </a:stretch>
        </xdr:blipFill>
        <xdr:spPr>
          <a:xfrm>
            <a:off x="23015481" y="11334749"/>
            <a:ext cx="894191" cy="476250"/>
          </a:xfrm>
          <a:prstGeom prst="rect">
            <a:avLst/>
          </a:prstGeom>
        </xdr:spPr>
      </xdr:pic>
    </xdr:grpSp>
    <xdr:clientData/>
  </xdr:twoCellAnchor>
  <xdr:twoCellAnchor>
    <xdr:from>
      <xdr:col>9</xdr:col>
      <xdr:colOff>518968</xdr:colOff>
      <xdr:row>64</xdr:row>
      <xdr:rowOff>2999913</xdr:rowOff>
    </xdr:from>
    <xdr:to>
      <xdr:col>15</xdr:col>
      <xdr:colOff>398964</xdr:colOff>
      <xdr:row>64</xdr:row>
      <xdr:rowOff>4566402</xdr:rowOff>
    </xdr:to>
    <xdr:grpSp>
      <xdr:nvGrpSpPr>
        <xdr:cNvPr id="354" name="Group 120">
          <a:hlinkClick xmlns:r="http://schemas.openxmlformats.org/officeDocument/2006/relationships" r:id="rId16"/>
          <a:extLst>
            <a:ext uri="{FF2B5EF4-FFF2-40B4-BE49-F238E27FC236}">
              <a16:creationId xmlns:a16="http://schemas.microsoft.com/office/drawing/2014/main" id="{7E744273-6745-3AA7-3B23-128F97FE2CBD}"/>
            </a:ext>
          </a:extLst>
        </xdr:cNvPr>
        <xdr:cNvGrpSpPr/>
      </xdr:nvGrpSpPr>
      <xdr:grpSpPr>
        <a:xfrm>
          <a:off x="23823468" y="17985913"/>
          <a:ext cx="8642996" cy="1566489"/>
          <a:chOff x="22720154" y="12580491"/>
          <a:chExt cx="8166746" cy="1550614"/>
        </a:xfrm>
      </xdr:grpSpPr>
      <xdr:grpSp>
        <xdr:nvGrpSpPr>
          <xdr:cNvPr id="355" name="Group 108">
            <a:extLst>
              <a:ext uri="{FF2B5EF4-FFF2-40B4-BE49-F238E27FC236}">
                <a16:creationId xmlns:a16="http://schemas.microsoft.com/office/drawing/2014/main" id="{7360EE8A-D1CF-457F-9B52-5B8BB3608423}"/>
              </a:ext>
            </a:extLst>
          </xdr:cNvPr>
          <xdr:cNvGrpSpPr/>
        </xdr:nvGrpSpPr>
        <xdr:grpSpPr>
          <a:xfrm>
            <a:off x="22720154" y="12580491"/>
            <a:ext cx="8166746" cy="1550614"/>
            <a:chOff x="5892826" y="1513310"/>
            <a:chExt cx="4065183" cy="770501"/>
          </a:xfrm>
        </xdr:grpSpPr>
        <xdr:sp macro="" textlink="">
          <xdr:nvSpPr>
            <xdr:cNvPr id="356" name="Rectangle 109">
              <a:extLst>
                <a:ext uri="{FF2B5EF4-FFF2-40B4-BE49-F238E27FC236}">
                  <a16:creationId xmlns:a16="http://schemas.microsoft.com/office/drawing/2014/main" id="{33B85247-3ABC-7865-1D69-38B923E568D8}"/>
                </a:ext>
              </a:extLst>
            </xdr:cNvPr>
            <xdr:cNvSpPr>
              <a:spLocks noChangeArrowheads="1"/>
            </xdr:cNvSpPr>
          </xdr:nvSpPr>
          <xdr:spPr bwMode="auto">
            <a:xfrm rot="10800000" flipH="1">
              <a:off x="6278074" y="1513310"/>
              <a:ext cx="3194743" cy="770496"/>
            </a:xfrm>
            <a:prstGeom prst="rect">
              <a:avLst/>
            </a:prstGeom>
            <a:solidFill>
              <a:srgbClr val="F9D3DA"/>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357" name="Rectangle 110">
              <a:extLst>
                <a:ext uri="{FF2B5EF4-FFF2-40B4-BE49-F238E27FC236}">
                  <a16:creationId xmlns:a16="http://schemas.microsoft.com/office/drawing/2014/main" id="{40CF64AA-7FDE-57F2-B837-938CF05C1D95}"/>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358" name="Group 111">
              <a:extLst>
                <a:ext uri="{FF2B5EF4-FFF2-40B4-BE49-F238E27FC236}">
                  <a16:creationId xmlns:a16="http://schemas.microsoft.com/office/drawing/2014/main" id="{736CD452-FFB0-070F-072D-649AB86B9FAF}"/>
                </a:ext>
              </a:extLst>
            </xdr:cNvPr>
            <xdr:cNvGrpSpPr/>
          </xdr:nvGrpSpPr>
          <xdr:grpSpPr>
            <a:xfrm>
              <a:off x="5892826" y="1513314"/>
              <a:ext cx="756229" cy="770497"/>
              <a:chOff x="5616543" y="4987249"/>
              <a:chExt cx="756229" cy="770497"/>
            </a:xfrm>
          </xdr:grpSpPr>
          <xdr:sp macro="" textlink="">
            <xdr:nvSpPr>
              <xdr:cNvPr id="359" name="Oval 113">
                <a:extLst>
                  <a:ext uri="{FF2B5EF4-FFF2-40B4-BE49-F238E27FC236}">
                    <a16:creationId xmlns:a16="http://schemas.microsoft.com/office/drawing/2014/main" id="{C8347D2E-2186-91D7-EC0F-E826F98B4335}"/>
                  </a:ext>
                </a:extLst>
              </xdr:cNvPr>
              <xdr:cNvSpPr/>
            </xdr:nvSpPr>
            <xdr:spPr>
              <a:xfrm>
                <a:off x="5658397" y="5051110"/>
                <a:ext cx="714375" cy="641385"/>
              </a:xfrm>
              <a:prstGeom prst="ellipse">
                <a:avLst/>
              </a:prstGeom>
              <a:solidFill>
                <a:srgbClr val="F9D3DA"/>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360" name="Group 114">
                <a:extLst>
                  <a:ext uri="{FF2B5EF4-FFF2-40B4-BE49-F238E27FC236}">
                    <a16:creationId xmlns:a16="http://schemas.microsoft.com/office/drawing/2014/main" id="{9D7CB69B-261F-9DD4-218F-6DF0CAD64F56}"/>
                  </a:ext>
                </a:extLst>
              </xdr:cNvPr>
              <xdr:cNvGrpSpPr/>
            </xdr:nvGrpSpPr>
            <xdr:grpSpPr>
              <a:xfrm>
                <a:off x="5616543" y="4987249"/>
                <a:ext cx="385248" cy="770497"/>
                <a:chOff x="279822" y="2149911"/>
                <a:chExt cx="385248" cy="770497"/>
              </a:xfrm>
            </xdr:grpSpPr>
            <xdr:sp macro="" textlink="">
              <xdr:nvSpPr>
                <xdr:cNvPr id="361" name="Freeform 19">
                  <a:extLst>
                    <a:ext uri="{FF2B5EF4-FFF2-40B4-BE49-F238E27FC236}">
                      <a16:creationId xmlns:a16="http://schemas.microsoft.com/office/drawing/2014/main" id="{8E429E42-6CD6-E84F-3867-D912C5A52390}"/>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362" name="Freeform 20">
                  <a:extLst>
                    <a:ext uri="{FF2B5EF4-FFF2-40B4-BE49-F238E27FC236}">
                      <a16:creationId xmlns:a16="http://schemas.microsoft.com/office/drawing/2014/main" id="{C98B7D97-B092-3DB6-87F9-292D3FD59DD5}"/>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363" name="Oval 115">
                <a:extLst>
                  <a:ext uri="{FF2B5EF4-FFF2-40B4-BE49-F238E27FC236}">
                    <a16:creationId xmlns:a16="http://schemas.microsoft.com/office/drawing/2014/main" id="{AD006113-C028-3831-3993-8A454910454D}"/>
                  </a:ext>
                </a:extLst>
              </xdr:cNvPr>
              <xdr:cNvSpPr>
                <a:spLocks noChangeArrowheads="1"/>
              </xdr:cNvSpPr>
            </xdr:nvSpPr>
            <xdr:spPr bwMode="auto">
              <a:xfrm rot="10800000" flipH="1">
                <a:off x="5735786" y="5106492"/>
                <a:ext cx="532010" cy="532010"/>
              </a:xfrm>
              <a:prstGeom prst="ellipse">
                <a:avLst/>
              </a:pr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364" name="Freeform 42">
                <a:extLst>
                  <a:ext uri="{FF2B5EF4-FFF2-40B4-BE49-F238E27FC236}">
                    <a16:creationId xmlns:a16="http://schemas.microsoft.com/office/drawing/2014/main" id="{87F400A4-B970-C580-DE0B-7E0C95EB2B3E}"/>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365" name="Rectangle 112">
              <a:extLst>
                <a:ext uri="{FF2B5EF4-FFF2-40B4-BE49-F238E27FC236}">
                  <a16:creationId xmlns:a16="http://schemas.microsoft.com/office/drawing/2014/main" id="{5D874681-C1DA-BA43-BEB8-F99B0B85348E}"/>
                </a:ext>
              </a:extLst>
            </xdr:cNvPr>
            <xdr:cNvSpPr/>
          </xdr:nvSpPr>
          <xdr:spPr>
            <a:xfrm flipH="1">
              <a:off x="6602562" y="1576715"/>
              <a:ext cx="3355447" cy="661361"/>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HUMAN </a:t>
              </a:r>
            </a:p>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RIGHTS</a:t>
              </a:r>
            </a:p>
          </xdr:txBody>
        </xdr:sp>
      </xdr:grpSp>
      <xdr:pic>
        <xdr:nvPicPr>
          <xdr:cNvPr id="366" name="Graphic 41">
            <a:extLst>
              <a:ext uri="{FF2B5EF4-FFF2-40B4-BE49-F238E27FC236}">
                <a16:creationId xmlns:a16="http://schemas.microsoft.com/office/drawing/2014/main" id="{8C0D1DB7-75C0-6544-9030-C988A45C73B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 uri="{96DAC541-7B7A-43D3-8B79-37D633B846F1}">
                <asvg:svgBlip xmlns:asvg="http://schemas.microsoft.com/office/drawing/2016/SVG/main" r:embed="rId18"/>
              </a:ext>
            </a:extLst>
          </a:blip>
          <a:stretch>
            <a:fillRect/>
          </a:stretch>
        </xdr:blipFill>
        <xdr:spPr>
          <a:xfrm>
            <a:off x="23137344" y="13049250"/>
            <a:ext cx="687224" cy="621927"/>
          </a:xfrm>
          <a:prstGeom prst="rect">
            <a:avLst/>
          </a:prstGeom>
        </xdr:spPr>
      </xdr:pic>
    </xdr:grpSp>
    <xdr:clientData/>
  </xdr:twoCellAnchor>
  <xdr:twoCellAnchor>
    <xdr:from>
      <xdr:col>9</xdr:col>
      <xdr:colOff>1117362</xdr:colOff>
      <xdr:row>51</xdr:row>
      <xdr:rowOff>165001</xdr:rowOff>
    </xdr:from>
    <xdr:to>
      <xdr:col>14</xdr:col>
      <xdr:colOff>953326</xdr:colOff>
      <xdr:row>54</xdr:row>
      <xdr:rowOff>364373</xdr:rowOff>
    </xdr:to>
    <xdr:grpSp>
      <xdr:nvGrpSpPr>
        <xdr:cNvPr id="1034" name="Group 133">
          <a:extLst>
            <a:ext uri="{FF2B5EF4-FFF2-40B4-BE49-F238E27FC236}">
              <a16:creationId xmlns:a16="http://schemas.microsoft.com/office/drawing/2014/main" id="{2CE936E2-2D55-4B42-9505-E3B03B694A53}"/>
            </a:ext>
          </a:extLst>
        </xdr:cNvPr>
        <xdr:cNvGrpSpPr/>
      </xdr:nvGrpSpPr>
      <xdr:grpSpPr>
        <a:xfrm>
          <a:off x="24421862" y="9880501"/>
          <a:ext cx="7138464" cy="1278872"/>
          <a:chOff x="23281851" y="1547811"/>
          <a:chExt cx="6671552" cy="1231247"/>
        </a:xfrm>
      </xdr:grpSpPr>
      <xdr:sp macro="" textlink="">
        <xdr:nvSpPr>
          <xdr:cNvPr id="1035" name="Freeform: Shape 134">
            <a:extLst>
              <a:ext uri="{FF2B5EF4-FFF2-40B4-BE49-F238E27FC236}">
                <a16:creationId xmlns:a16="http://schemas.microsoft.com/office/drawing/2014/main" id="{F8C98F44-1981-C974-D7F9-BE27D2E53328}"/>
              </a:ext>
            </a:extLst>
          </xdr:cNvPr>
          <xdr:cNvSpPr/>
        </xdr:nvSpPr>
        <xdr:spPr>
          <a:xfrm>
            <a:off x="23389478" y="1547811"/>
            <a:ext cx="6373346" cy="1231247"/>
          </a:xfrm>
          <a:custGeom>
            <a:avLst/>
            <a:gdLst>
              <a:gd name="connsiteX0" fmla="*/ 2308 w 3299620"/>
              <a:gd name="connsiteY0" fmla="*/ 0 h 714378"/>
              <a:gd name="connsiteX1" fmla="*/ 3299619 w 3299620"/>
              <a:gd name="connsiteY1" fmla="*/ 0 h 714378"/>
              <a:gd name="connsiteX2" fmla="*/ 3299619 w 3299620"/>
              <a:gd name="connsiteY2" fmla="*/ 504824 h 714378"/>
              <a:gd name="connsiteX3" fmla="*/ 3299620 w 3299620"/>
              <a:gd name="connsiteY3" fmla="*/ 504824 h 714378"/>
              <a:gd name="connsiteX4" fmla="*/ 3299619 w 3299620"/>
              <a:gd name="connsiteY4" fmla="*/ 504825 h 714378"/>
              <a:gd name="connsiteX5" fmla="*/ 3299619 w 3299620"/>
              <a:gd name="connsiteY5" fmla="*/ 525503 h 714378"/>
              <a:gd name="connsiteX6" fmla="*/ 3292784 w 3299620"/>
              <a:gd name="connsiteY6" fmla="*/ 525503 h 714378"/>
              <a:gd name="connsiteX7" fmla="*/ 3286139 w 3299620"/>
              <a:gd name="connsiteY7" fmla="*/ 545608 h 714378"/>
              <a:gd name="connsiteX8" fmla="*/ 3128076 w 3299620"/>
              <a:gd name="connsiteY8" fmla="*/ 609601 h 714378"/>
              <a:gd name="connsiteX9" fmla="*/ 1821354 w 3299620"/>
              <a:gd name="connsiteY9" fmla="*/ 609601 h 714378"/>
              <a:gd name="connsiteX10" fmla="*/ 1649810 w 3299620"/>
              <a:gd name="connsiteY10" fmla="*/ 714378 h 714378"/>
              <a:gd name="connsiteX11" fmla="*/ 1478266 w 3299620"/>
              <a:gd name="connsiteY11" fmla="*/ 609601 h 714378"/>
              <a:gd name="connsiteX12" fmla="*/ 171544 w 3299620"/>
              <a:gd name="connsiteY12" fmla="*/ 609601 h 714378"/>
              <a:gd name="connsiteX13" fmla="*/ 13480 w 3299620"/>
              <a:gd name="connsiteY13" fmla="*/ 545608 h 714378"/>
              <a:gd name="connsiteX14" fmla="*/ 6835 w 3299620"/>
              <a:gd name="connsiteY14" fmla="*/ 525503 h 714378"/>
              <a:gd name="connsiteX15" fmla="*/ 2308 w 3299620"/>
              <a:gd name="connsiteY15" fmla="*/ 525503 h 714378"/>
              <a:gd name="connsiteX16" fmla="*/ 2308 w 3299620"/>
              <a:gd name="connsiteY16" fmla="*/ 511808 h 714378"/>
              <a:gd name="connsiteX17" fmla="*/ 0 w 3299620"/>
              <a:gd name="connsiteY17" fmla="*/ 504824 h 714378"/>
              <a:gd name="connsiteX18" fmla="*/ 2308 w 3299620"/>
              <a:gd name="connsiteY18" fmla="*/ 504824 h 7143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3299620" h="714378">
                <a:moveTo>
                  <a:pt x="2308" y="0"/>
                </a:moveTo>
                <a:lnTo>
                  <a:pt x="3299619" y="0"/>
                </a:lnTo>
                <a:lnTo>
                  <a:pt x="3299619" y="504824"/>
                </a:lnTo>
                <a:lnTo>
                  <a:pt x="3299620" y="504824"/>
                </a:lnTo>
                <a:lnTo>
                  <a:pt x="3299619" y="504825"/>
                </a:lnTo>
                <a:lnTo>
                  <a:pt x="3299619" y="525503"/>
                </a:lnTo>
                <a:lnTo>
                  <a:pt x="3292784" y="525503"/>
                </a:lnTo>
                <a:lnTo>
                  <a:pt x="3286139" y="545608"/>
                </a:lnTo>
                <a:cubicBezTo>
                  <a:pt x="3260097" y="583214"/>
                  <a:pt x="3199131" y="609601"/>
                  <a:pt x="3128076" y="609601"/>
                </a:cubicBezTo>
                <a:lnTo>
                  <a:pt x="1821354" y="609601"/>
                </a:lnTo>
                <a:cubicBezTo>
                  <a:pt x="1726613" y="609601"/>
                  <a:pt x="1649810" y="656511"/>
                  <a:pt x="1649810" y="714378"/>
                </a:cubicBezTo>
                <a:cubicBezTo>
                  <a:pt x="1649810" y="656511"/>
                  <a:pt x="1573007" y="609601"/>
                  <a:pt x="1478266" y="609601"/>
                </a:cubicBezTo>
                <a:lnTo>
                  <a:pt x="171544" y="609601"/>
                </a:lnTo>
                <a:cubicBezTo>
                  <a:pt x="100488" y="609601"/>
                  <a:pt x="39522" y="583214"/>
                  <a:pt x="13480" y="545608"/>
                </a:cubicBezTo>
                <a:lnTo>
                  <a:pt x="6835" y="525503"/>
                </a:lnTo>
                <a:lnTo>
                  <a:pt x="2308" y="525503"/>
                </a:lnTo>
                <a:lnTo>
                  <a:pt x="2308" y="511808"/>
                </a:lnTo>
                <a:lnTo>
                  <a:pt x="0" y="504824"/>
                </a:lnTo>
                <a:lnTo>
                  <a:pt x="2308" y="504824"/>
                </a:lnTo>
                <a:close/>
              </a:path>
            </a:pathLst>
          </a:cu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defTabSz="452386">
              <a:defRPr/>
            </a:pPr>
            <a:endParaRPr lang="en-GB" sz="2060">
              <a:solidFill>
                <a:srgbClr val="FFFFFF"/>
              </a:solidFill>
              <a:latin typeface="Calibri" panose="020F0502020204030204" pitchFamily="34" charset="0"/>
            </a:endParaRPr>
          </a:p>
        </xdr:txBody>
      </xdr:sp>
      <xdr:pic>
        <xdr:nvPicPr>
          <xdr:cNvPr id="1036" name="Graphic 8">
            <a:extLst>
              <a:ext uri="{FF2B5EF4-FFF2-40B4-BE49-F238E27FC236}">
                <a16:creationId xmlns:a16="http://schemas.microsoft.com/office/drawing/2014/main" id="{F1AD0D6B-AAF8-CA11-C880-F6BDC9AFD5B2}"/>
              </a:ext>
            </a:extLst>
          </xdr:cNvPr>
          <xdr:cNvPicPr>
            <a:picLocks noChangeAspect="1"/>
          </xdr:cNvPicPr>
        </xdr:nvPicPr>
        <xdr:blipFill rotWithShape="1">
          <a:blip xmlns:r="http://schemas.openxmlformats.org/officeDocument/2006/relationships" r:embed="rId19">
            <a:extLst>
              <a:ext uri="{96DAC541-7B7A-43D3-8B79-37D633B846F1}">
                <asvg:svgBlip xmlns:asvg="http://schemas.microsoft.com/office/drawing/2016/SVG/main" r:embed="rId20"/>
              </a:ext>
            </a:extLst>
          </a:blip>
          <a:srcRect l="30176" r="30176" b="90532"/>
          <a:stretch/>
        </xdr:blipFill>
        <xdr:spPr>
          <a:xfrm>
            <a:off x="23423096" y="1559022"/>
            <a:ext cx="6317316" cy="1029537"/>
          </a:xfrm>
          <a:prstGeom prst="rect">
            <a:avLst/>
          </a:prstGeom>
        </xdr:spPr>
      </xdr:pic>
      <xdr:sp macro="" textlink="">
        <xdr:nvSpPr>
          <xdr:cNvPr id="1037" name="Rectangle 136">
            <a:extLst>
              <a:ext uri="{FF2B5EF4-FFF2-40B4-BE49-F238E27FC236}">
                <a16:creationId xmlns:a16="http://schemas.microsoft.com/office/drawing/2014/main" id="{38B0B397-F7D2-438A-997A-21F978FF98AB}"/>
              </a:ext>
            </a:extLst>
          </xdr:cNvPr>
          <xdr:cNvSpPr/>
        </xdr:nvSpPr>
        <xdr:spPr>
          <a:xfrm flipH="1">
            <a:off x="23281851" y="1701892"/>
            <a:ext cx="6671552" cy="718465"/>
          </a:xfrm>
          <a:prstGeom prst="rect">
            <a:avLst/>
          </a:prstGeom>
        </xdr:spPr>
        <xdr:txBody>
          <a:bodyPr wrap="square">
            <a:no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SOCIAL</a:t>
            </a:r>
          </a:p>
        </xdr:txBody>
      </xdr:sp>
    </xdr:grpSp>
    <xdr:clientData/>
  </xdr:twoCellAnchor>
  <xdr:twoCellAnchor>
    <xdr:from>
      <xdr:col>9</xdr:col>
      <xdr:colOff>990362</xdr:colOff>
      <xdr:row>64</xdr:row>
      <xdr:rowOff>1676578</xdr:rowOff>
    </xdr:from>
    <xdr:to>
      <xdr:col>14</xdr:col>
      <xdr:colOff>826326</xdr:colOff>
      <xdr:row>64</xdr:row>
      <xdr:rowOff>2907825</xdr:rowOff>
    </xdr:to>
    <xdr:grpSp>
      <xdr:nvGrpSpPr>
        <xdr:cNvPr id="991" name="Group 137">
          <a:extLst>
            <a:ext uri="{FF2B5EF4-FFF2-40B4-BE49-F238E27FC236}">
              <a16:creationId xmlns:a16="http://schemas.microsoft.com/office/drawing/2014/main" id="{C5C2D235-FD57-4A66-B016-23D7538D02D6}"/>
            </a:ext>
          </a:extLst>
        </xdr:cNvPr>
        <xdr:cNvGrpSpPr/>
      </xdr:nvGrpSpPr>
      <xdr:grpSpPr>
        <a:xfrm>
          <a:off x="24294862" y="16662578"/>
          <a:ext cx="7138464" cy="1231247"/>
          <a:chOff x="23281851" y="1547811"/>
          <a:chExt cx="6671552" cy="1231247"/>
        </a:xfrm>
      </xdr:grpSpPr>
      <xdr:sp macro="" textlink="">
        <xdr:nvSpPr>
          <xdr:cNvPr id="992" name="Freeform: Shape 138">
            <a:extLst>
              <a:ext uri="{FF2B5EF4-FFF2-40B4-BE49-F238E27FC236}">
                <a16:creationId xmlns:a16="http://schemas.microsoft.com/office/drawing/2014/main" id="{7F2CDDFB-420B-5648-2813-606644C1D5F6}"/>
              </a:ext>
            </a:extLst>
          </xdr:cNvPr>
          <xdr:cNvSpPr/>
        </xdr:nvSpPr>
        <xdr:spPr>
          <a:xfrm>
            <a:off x="23389478" y="1547811"/>
            <a:ext cx="6373346" cy="1231247"/>
          </a:xfrm>
          <a:custGeom>
            <a:avLst/>
            <a:gdLst>
              <a:gd name="connsiteX0" fmla="*/ 2308 w 3299620"/>
              <a:gd name="connsiteY0" fmla="*/ 0 h 714378"/>
              <a:gd name="connsiteX1" fmla="*/ 3299619 w 3299620"/>
              <a:gd name="connsiteY1" fmla="*/ 0 h 714378"/>
              <a:gd name="connsiteX2" fmla="*/ 3299619 w 3299620"/>
              <a:gd name="connsiteY2" fmla="*/ 504824 h 714378"/>
              <a:gd name="connsiteX3" fmla="*/ 3299620 w 3299620"/>
              <a:gd name="connsiteY3" fmla="*/ 504824 h 714378"/>
              <a:gd name="connsiteX4" fmla="*/ 3299619 w 3299620"/>
              <a:gd name="connsiteY4" fmla="*/ 504825 h 714378"/>
              <a:gd name="connsiteX5" fmla="*/ 3299619 w 3299620"/>
              <a:gd name="connsiteY5" fmla="*/ 525503 h 714378"/>
              <a:gd name="connsiteX6" fmla="*/ 3292784 w 3299620"/>
              <a:gd name="connsiteY6" fmla="*/ 525503 h 714378"/>
              <a:gd name="connsiteX7" fmla="*/ 3286139 w 3299620"/>
              <a:gd name="connsiteY7" fmla="*/ 545608 h 714378"/>
              <a:gd name="connsiteX8" fmla="*/ 3128076 w 3299620"/>
              <a:gd name="connsiteY8" fmla="*/ 609601 h 714378"/>
              <a:gd name="connsiteX9" fmla="*/ 1821354 w 3299620"/>
              <a:gd name="connsiteY9" fmla="*/ 609601 h 714378"/>
              <a:gd name="connsiteX10" fmla="*/ 1649810 w 3299620"/>
              <a:gd name="connsiteY10" fmla="*/ 714378 h 714378"/>
              <a:gd name="connsiteX11" fmla="*/ 1478266 w 3299620"/>
              <a:gd name="connsiteY11" fmla="*/ 609601 h 714378"/>
              <a:gd name="connsiteX12" fmla="*/ 171544 w 3299620"/>
              <a:gd name="connsiteY12" fmla="*/ 609601 h 714378"/>
              <a:gd name="connsiteX13" fmla="*/ 13480 w 3299620"/>
              <a:gd name="connsiteY13" fmla="*/ 545608 h 714378"/>
              <a:gd name="connsiteX14" fmla="*/ 6835 w 3299620"/>
              <a:gd name="connsiteY14" fmla="*/ 525503 h 714378"/>
              <a:gd name="connsiteX15" fmla="*/ 2308 w 3299620"/>
              <a:gd name="connsiteY15" fmla="*/ 525503 h 714378"/>
              <a:gd name="connsiteX16" fmla="*/ 2308 w 3299620"/>
              <a:gd name="connsiteY16" fmla="*/ 511808 h 714378"/>
              <a:gd name="connsiteX17" fmla="*/ 0 w 3299620"/>
              <a:gd name="connsiteY17" fmla="*/ 504824 h 714378"/>
              <a:gd name="connsiteX18" fmla="*/ 2308 w 3299620"/>
              <a:gd name="connsiteY18" fmla="*/ 504824 h 7143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3299620" h="714378">
                <a:moveTo>
                  <a:pt x="2308" y="0"/>
                </a:moveTo>
                <a:lnTo>
                  <a:pt x="3299619" y="0"/>
                </a:lnTo>
                <a:lnTo>
                  <a:pt x="3299619" y="504824"/>
                </a:lnTo>
                <a:lnTo>
                  <a:pt x="3299620" y="504824"/>
                </a:lnTo>
                <a:lnTo>
                  <a:pt x="3299619" y="504825"/>
                </a:lnTo>
                <a:lnTo>
                  <a:pt x="3299619" y="525503"/>
                </a:lnTo>
                <a:lnTo>
                  <a:pt x="3292784" y="525503"/>
                </a:lnTo>
                <a:lnTo>
                  <a:pt x="3286139" y="545608"/>
                </a:lnTo>
                <a:cubicBezTo>
                  <a:pt x="3260097" y="583214"/>
                  <a:pt x="3199131" y="609601"/>
                  <a:pt x="3128076" y="609601"/>
                </a:cubicBezTo>
                <a:lnTo>
                  <a:pt x="1821354" y="609601"/>
                </a:lnTo>
                <a:cubicBezTo>
                  <a:pt x="1726613" y="609601"/>
                  <a:pt x="1649810" y="656511"/>
                  <a:pt x="1649810" y="714378"/>
                </a:cubicBezTo>
                <a:cubicBezTo>
                  <a:pt x="1649810" y="656511"/>
                  <a:pt x="1573007" y="609601"/>
                  <a:pt x="1478266" y="609601"/>
                </a:cubicBezTo>
                <a:lnTo>
                  <a:pt x="171544" y="609601"/>
                </a:lnTo>
                <a:cubicBezTo>
                  <a:pt x="100488" y="609601"/>
                  <a:pt x="39522" y="583214"/>
                  <a:pt x="13480" y="545608"/>
                </a:cubicBezTo>
                <a:lnTo>
                  <a:pt x="6835" y="525503"/>
                </a:lnTo>
                <a:lnTo>
                  <a:pt x="2308" y="525503"/>
                </a:lnTo>
                <a:lnTo>
                  <a:pt x="2308" y="511808"/>
                </a:lnTo>
                <a:lnTo>
                  <a:pt x="0" y="504824"/>
                </a:lnTo>
                <a:lnTo>
                  <a:pt x="2308" y="504824"/>
                </a:lnTo>
                <a:close/>
              </a:path>
            </a:pathLst>
          </a:cu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defTabSz="452386">
              <a:defRPr/>
            </a:pPr>
            <a:endParaRPr lang="en-GB" sz="2060">
              <a:solidFill>
                <a:srgbClr val="FFFFFF"/>
              </a:solidFill>
              <a:latin typeface="Calibri" panose="020F0502020204030204" pitchFamily="34" charset="0"/>
            </a:endParaRPr>
          </a:p>
        </xdr:txBody>
      </xdr:sp>
      <xdr:pic>
        <xdr:nvPicPr>
          <xdr:cNvPr id="993" name="Graphic 8">
            <a:extLst>
              <a:ext uri="{FF2B5EF4-FFF2-40B4-BE49-F238E27FC236}">
                <a16:creationId xmlns:a16="http://schemas.microsoft.com/office/drawing/2014/main" id="{06E6E7D6-89F3-1E4A-0E0D-A2105558526B}"/>
              </a:ext>
            </a:extLst>
          </xdr:cNvPr>
          <xdr:cNvPicPr>
            <a:picLocks noChangeAspect="1"/>
          </xdr:cNvPicPr>
        </xdr:nvPicPr>
        <xdr:blipFill rotWithShape="1">
          <a:blip xmlns:r="http://schemas.openxmlformats.org/officeDocument/2006/relationships" r:embed="rId19">
            <a:extLst>
              <a:ext uri="{96DAC541-7B7A-43D3-8B79-37D633B846F1}">
                <asvg:svgBlip xmlns:asvg="http://schemas.microsoft.com/office/drawing/2016/SVG/main" r:embed="rId20"/>
              </a:ext>
            </a:extLst>
          </a:blip>
          <a:srcRect l="30176" r="30176" b="90532"/>
          <a:stretch/>
        </xdr:blipFill>
        <xdr:spPr>
          <a:xfrm>
            <a:off x="23423096" y="1559022"/>
            <a:ext cx="6317316" cy="1029537"/>
          </a:xfrm>
          <a:prstGeom prst="rect">
            <a:avLst/>
          </a:prstGeom>
        </xdr:spPr>
      </xdr:pic>
      <xdr:sp macro="" textlink="">
        <xdr:nvSpPr>
          <xdr:cNvPr id="994" name="Rectangle 140">
            <a:extLst>
              <a:ext uri="{FF2B5EF4-FFF2-40B4-BE49-F238E27FC236}">
                <a16:creationId xmlns:a16="http://schemas.microsoft.com/office/drawing/2014/main" id="{5881FE18-F9BE-011E-8A82-A1A88B643738}"/>
              </a:ext>
            </a:extLst>
          </xdr:cNvPr>
          <xdr:cNvSpPr/>
        </xdr:nvSpPr>
        <xdr:spPr>
          <a:xfrm flipH="1">
            <a:off x="23281851" y="1701892"/>
            <a:ext cx="6671552" cy="718465"/>
          </a:xfrm>
          <a:prstGeom prst="rect">
            <a:avLst/>
          </a:prstGeom>
        </xdr:spPr>
        <xdr:txBody>
          <a:bodyPr wrap="square">
            <a:no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GOVERNANCE</a:t>
            </a:r>
          </a:p>
        </xdr:txBody>
      </xdr:sp>
    </xdr:grpSp>
    <xdr:clientData/>
  </xdr:twoCellAnchor>
  <xdr:twoCellAnchor>
    <xdr:from>
      <xdr:col>9</xdr:col>
      <xdr:colOff>1332470</xdr:colOff>
      <xdr:row>24</xdr:row>
      <xdr:rowOff>17339</xdr:rowOff>
    </xdr:from>
    <xdr:to>
      <xdr:col>14</xdr:col>
      <xdr:colOff>786161</xdr:colOff>
      <xdr:row>32</xdr:row>
      <xdr:rowOff>41141</xdr:rowOff>
    </xdr:to>
    <xdr:sp macro="" textlink="">
      <xdr:nvSpPr>
        <xdr:cNvPr id="1153" name="Rectangle 158">
          <a:hlinkClick xmlns:r="http://schemas.openxmlformats.org/officeDocument/2006/relationships" r:id="rId21"/>
          <a:extLst>
            <a:ext uri="{FF2B5EF4-FFF2-40B4-BE49-F238E27FC236}">
              <a16:creationId xmlns:a16="http://schemas.microsoft.com/office/drawing/2014/main" id="{FE3502B8-C23F-05B3-A9CB-6B8DFCDAAA6C}"/>
            </a:ext>
          </a:extLst>
        </xdr:cNvPr>
        <xdr:cNvSpPr>
          <a:spLocks noChangeArrowheads="1"/>
        </xdr:cNvSpPr>
      </xdr:nvSpPr>
      <xdr:spPr bwMode="auto">
        <a:xfrm rot="10800000" flipH="1">
          <a:off x="26795970" y="4589339"/>
          <a:ext cx="7391191" cy="1547802"/>
        </a:xfrm>
        <a:prstGeom prst="rect">
          <a:avLst/>
        </a:prstGeom>
        <a:solidFill>
          <a:srgbClr val="33B251">
            <a:lumMod val="20000"/>
            <a:lumOff val="80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clientData/>
  </xdr:twoCellAnchor>
  <xdr:twoCellAnchor>
    <xdr:from>
      <xdr:col>9</xdr:col>
      <xdr:colOff>1332472</xdr:colOff>
      <xdr:row>24</xdr:row>
      <xdr:rowOff>17347</xdr:rowOff>
    </xdr:from>
    <xdr:to>
      <xdr:col>12</xdr:col>
      <xdr:colOff>1578176</xdr:colOff>
      <xdr:row>32</xdr:row>
      <xdr:rowOff>41151</xdr:rowOff>
    </xdr:to>
    <xdr:sp macro="" textlink="">
      <xdr:nvSpPr>
        <xdr:cNvPr id="1152" name="Rectangle 159">
          <a:extLst>
            <a:ext uri="{FF2B5EF4-FFF2-40B4-BE49-F238E27FC236}">
              <a16:creationId xmlns:a16="http://schemas.microsoft.com/office/drawing/2014/main" id="{8598A856-1ACE-FBB1-74DE-87CB99A9DE54}"/>
            </a:ext>
          </a:extLst>
        </xdr:cNvPr>
        <xdr:cNvSpPr>
          <a:spLocks noChangeArrowheads="1"/>
        </xdr:cNvSpPr>
      </xdr:nvSpPr>
      <xdr:spPr bwMode="auto">
        <a:xfrm rot="10800000" flipH="1">
          <a:off x="26795972" y="4589347"/>
          <a:ext cx="5008204" cy="15478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clientData/>
  </xdr:twoCellAnchor>
  <xdr:twoCellAnchor>
    <xdr:from>
      <xdr:col>9</xdr:col>
      <xdr:colOff>441180</xdr:colOff>
      <xdr:row>24</xdr:row>
      <xdr:rowOff>17347</xdr:rowOff>
    </xdr:from>
    <xdr:to>
      <xdr:col>10</xdr:col>
      <xdr:colOff>603252</xdr:colOff>
      <xdr:row>32</xdr:row>
      <xdr:rowOff>41151</xdr:rowOff>
    </xdr:to>
    <xdr:grpSp>
      <xdr:nvGrpSpPr>
        <xdr:cNvPr id="1144" name="Group 160">
          <a:extLst>
            <a:ext uri="{FF2B5EF4-FFF2-40B4-BE49-F238E27FC236}">
              <a16:creationId xmlns:a16="http://schemas.microsoft.com/office/drawing/2014/main" id="{061DEDAB-0A30-6048-F63A-B0C259087586}"/>
            </a:ext>
          </a:extLst>
        </xdr:cNvPr>
        <xdr:cNvGrpSpPr/>
      </xdr:nvGrpSpPr>
      <xdr:grpSpPr>
        <a:xfrm>
          <a:off x="23745680" y="4589347"/>
          <a:ext cx="1622572" cy="1547804"/>
          <a:chOff x="5616543" y="4987249"/>
          <a:chExt cx="756229" cy="770497"/>
        </a:xfrm>
      </xdr:grpSpPr>
      <xdr:sp macro="" textlink="">
        <xdr:nvSpPr>
          <xdr:cNvPr id="1145" name="Oval 162">
            <a:extLst>
              <a:ext uri="{FF2B5EF4-FFF2-40B4-BE49-F238E27FC236}">
                <a16:creationId xmlns:a16="http://schemas.microsoft.com/office/drawing/2014/main" id="{C3703517-706F-1274-AD37-6B769FF63D7D}"/>
              </a:ext>
            </a:extLst>
          </xdr:cNvPr>
          <xdr:cNvSpPr/>
        </xdr:nvSpPr>
        <xdr:spPr>
          <a:xfrm>
            <a:off x="5658397" y="5051110"/>
            <a:ext cx="714375" cy="641385"/>
          </a:xfrm>
          <a:prstGeom prst="ellipse">
            <a:avLst/>
          </a:prstGeom>
          <a:solidFill>
            <a:srgbClr val="33B251">
              <a:lumMod val="20000"/>
              <a:lumOff val="80000"/>
            </a:srgbClr>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146" name="Group 163">
            <a:extLst>
              <a:ext uri="{FF2B5EF4-FFF2-40B4-BE49-F238E27FC236}">
                <a16:creationId xmlns:a16="http://schemas.microsoft.com/office/drawing/2014/main" id="{A2D295E0-BC65-650A-9F16-FF3E4ABBBC8C}"/>
              </a:ext>
            </a:extLst>
          </xdr:cNvPr>
          <xdr:cNvGrpSpPr/>
        </xdr:nvGrpSpPr>
        <xdr:grpSpPr>
          <a:xfrm>
            <a:off x="5616543" y="4987249"/>
            <a:ext cx="385248" cy="770497"/>
            <a:chOff x="279822" y="2149911"/>
            <a:chExt cx="385248" cy="770497"/>
          </a:xfrm>
        </xdr:grpSpPr>
        <xdr:sp macro="" textlink="">
          <xdr:nvSpPr>
            <xdr:cNvPr id="1147" name="Freeform 19">
              <a:extLst>
                <a:ext uri="{FF2B5EF4-FFF2-40B4-BE49-F238E27FC236}">
                  <a16:creationId xmlns:a16="http://schemas.microsoft.com/office/drawing/2014/main" id="{CD9AEB49-2F8D-68F2-6F07-C998303A073B}"/>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148" name="Freeform 20">
              <a:extLst>
                <a:ext uri="{FF2B5EF4-FFF2-40B4-BE49-F238E27FC236}">
                  <a16:creationId xmlns:a16="http://schemas.microsoft.com/office/drawing/2014/main" id="{7BF2D8E3-E7A6-57C8-A482-C67800095F75}"/>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149" name="Oval 164">
            <a:extLst>
              <a:ext uri="{FF2B5EF4-FFF2-40B4-BE49-F238E27FC236}">
                <a16:creationId xmlns:a16="http://schemas.microsoft.com/office/drawing/2014/main" id="{37F939EB-8191-87C0-01B2-002C419EBBC5}"/>
              </a:ext>
            </a:extLst>
          </xdr:cNvPr>
          <xdr:cNvSpPr>
            <a:spLocks noChangeArrowheads="1"/>
          </xdr:cNvSpPr>
        </xdr:nvSpPr>
        <xdr:spPr bwMode="auto">
          <a:xfrm rot="10800000" flipH="1">
            <a:off x="5735786" y="5106492"/>
            <a:ext cx="532010" cy="532010"/>
          </a:xfrm>
          <a:prstGeom prst="ellipse">
            <a:avLst/>
          </a:pr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150" name="Freeform 42">
            <a:extLst>
              <a:ext uri="{FF2B5EF4-FFF2-40B4-BE49-F238E27FC236}">
                <a16:creationId xmlns:a16="http://schemas.microsoft.com/office/drawing/2014/main" id="{29A65DF9-B057-6852-09A0-940A82DB7714}"/>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clientData/>
  </xdr:twoCellAnchor>
  <xdr:twoCellAnchor>
    <xdr:from>
      <xdr:col>10</xdr:col>
      <xdr:colOff>495688</xdr:colOff>
      <xdr:row>26</xdr:row>
      <xdr:rowOff>52948</xdr:rowOff>
    </xdr:from>
    <xdr:to>
      <xdr:col>15</xdr:col>
      <xdr:colOff>321176</xdr:colOff>
      <xdr:row>30</xdr:row>
      <xdr:rowOff>9413</xdr:rowOff>
    </xdr:to>
    <xdr:sp macro="" textlink="">
      <xdr:nvSpPr>
        <xdr:cNvPr id="1151" name="Rectangle 161">
          <a:extLst>
            <a:ext uri="{FF2B5EF4-FFF2-40B4-BE49-F238E27FC236}">
              <a16:creationId xmlns:a16="http://schemas.microsoft.com/office/drawing/2014/main" id="{39D06125-B74C-F213-D9D8-8EA79F2DA4ED}"/>
            </a:ext>
          </a:extLst>
        </xdr:cNvPr>
        <xdr:cNvSpPr/>
      </xdr:nvSpPr>
      <xdr:spPr>
        <a:xfrm flipH="1">
          <a:off x="27546688" y="5005948"/>
          <a:ext cx="7762988" cy="718465"/>
        </a:xfrm>
        <a:prstGeom prst="rect">
          <a:avLst/>
        </a:prstGeom>
      </xdr:spPr>
      <xdr:txBody>
        <a:bodyPr wrap="square">
          <a:no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WATER MANAGEMENT</a:t>
          </a:r>
        </a:p>
      </xdr:txBody>
    </xdr:sp>
    <xdr:clientData/>
  </xdr:twoCellAnchor>
  <xdr:twoCellAnchor editAs="oneCell">
    <xdr:from>
      <xdr:col>9</xdr:col>
      <xdr:colOff>920751</xdr:colOff>
      <xdr:row>26</xdr:row>
      <xdr:rowOff>142876</xdr:rowOff>
    </xdr:from>
    <xdr:to>
      <xdr:col>10</xdr:col>
      <xdr:colOff>210345</xdr:colOff>
      <xdr:row>30</xdr:row>
      <xdr:rowOff>0</xdr:rowOff>
    </xdr:to>
    <xdr:pic>
      <xdr:nvPicPr>
        <xdr:cNvPr id="169" name="Graphic 83">
          <a:extLst>
            <a:ext uri="{FF2B5EF4-FFF2-40B4-BE49-F238E27FC236}">
              <a16:creationId xmlns:a16="http://schemas.microsoft.com/office/drawing/2014/main" id="{F9B8C011-D345-F44A-94D5-E5E0D56B378D}"/>
            </a:ext>
          </a:extLst>
        </xdr:cNvPr>
        <xdr:cNvPicPr>
          <a:picLocks noChangeAspect="1"/>
        </xdr:cNvPicPr>
      </xdr:nvPicPr>
      <xdr:blipFill>
        <a:blip xmlns:r="http://schemas.openxmlformats.org/officeDocument/2006/relationships" r:embed="rId22">
          <a:extLst>
            <a:ext uri="{96DAC541-7B7A-43D3-8B79-37D633B846F1}">
              <asvg:svgBlip xmlns:asvg="http://schemas.microsoft.com/office/drawing/2016/SVG/main" r:embed="rId23"/>
            </a:ext>
          </a:extLst>
        </a:blip>
        <a:stretch>
          <a:fillRect/>
        </a:stretch>
      </xdr:blipFill>
      <xdr:spPr>
        <a:xfrm>
          <a:off x="23161626" y="5095876"/>
          <a:ext cx="670719" cy="619124"/>
        </a:xfrm>
        <a:prstGeom prst="rect">
          <a:avLst/>
        </a:prstGeom>
      </xdr:spPr>
    </xdr:pic>
    <xdr:clientData/>
  </xdr:twoCellAnchor>
  <xdr:twoCellAnchor editAs="oneCell">
    <xdr:from>
      <xdr:col>0</xdr:col>
      <xdr:colOff>0</xdr:colOff>
      <xdr:row>0</xdr:row>
      <xdr:rowOff>0</xdr:rowOff>
    </xdr:from>
    <xdr:to>
      <xdr:col>14</xdr:col>
      <xdr:colOff>893445</xdr:colOff>
      <xdr:row>1</xdr:row>
      <xdr:rowOff>218</xdr:rowOff>
    </xdr:to>
    <xdr:pic>
      <xdr:nvPicPr>
        <xdr:cNvPr id="3" name="Picture 2">
          <a:extLst>
            <a:ext uri="{FF2B5EF4-FFF2-40B4-BE49-F238E27FC236}">
              <a16:creationId xmlns:a16="http://schemas.microsoft.com/office/drawing/2014/main" id="{6CAC04AE-310B-413F-8FA0-095D39CE2550}"/>
            </a:ext>
          </a:extLst>
        </xdr:cNvPr>
        <xdr:cNvPicPr>
          <a:picLocks noChangeAspect="1"/>
        </xdr:cNvPicPr>
      </xdr:nvPicPr>
      <xdr:blipFill>
        <a:blip xmlns:r="http://schemas.openxmlformats.org/officeDocument/2006/relationships" r:embed="rId24"/>
        <a:stretch>
          <a:fillRect/>
        </a:stretch>
      </xdr:blipFill>
      <xdr:spPr>
        <a:xfrm>
          <a:off x="0" y="0"/>
          <a:ext cx="30051375" cy="181193"/>
        </a:xfrm>
        <a:prstGeom prst="rect">
          <a:avLst/>
        </a:prstGeom>
      </xdr:spPr>
    </xdr:pic>
    <xdr:clientData/>
  </xdr:twoCellAnchor>
  <xdr:twoCellAnchor>
    <xdr:from>
      <xdr:col>9</xdr:col>
      <xdr:colOff>455468</xdr:colOff>
      <xdr:row>14</xdr:row>
      <xdr:rowOff>119062</xdr:rowOff>
    </xdr:from>
    <xdr:to>
      <xdr:col>15</xdr:col>
      <xdr:colOff>335464</xdr:colOff>
      <xdr:row>22</xdr:row>
      <xdr:rowOff>142874</xdr:rowOff>
    </xdr:to>
    <xdr:grpSp>
      <xdr:nvGrpSpPr>
        <xdr:cNvPr id="127" name="Group 126">
          <a:hlinkClick xmlns:r="http://schemas.openxmlformats.org/officeDocument/2006/relationships" r:id="rId25"/>
          <a:extLst>
            <a:ext uri="{FF2B5EF4-FFF2-40B4-BE49-F238E27FC236}">
              <a16:creationId xmlns:a16="http://schemas.microsoft.com/office/drawing/2014/main" id="{9835BCB3-3AD1-1854-4E87-D68397A61F8E}"/>
            </a:ext>
          </a:extLst>
        </xdr:cNvPr>
        <xdr:cNvGrpSpPr/>
      </xdr:nvGrpSpPr>
      <xdr:grpSpPr>
        <a:xfrm>
          <a:off x="23759968" y="2786062"/>
          <a:ext cx="8642996" cy="1547812"/>
          <a:chOff x="22717125" y="1857376"/>
          <a:chExt cx="8166746" cy="1547812"/>
        </a:xfrm>
      </xdr:grpSpPr>
      <xdr:grpSp>
        <xdr:nvGrpSpPr>
          <xdr:cNvPr id="24" name="Group 23">
            <a:extLst>
              <a:ext uri="{FF2B5EF4-FFF2-40B4-BE49-F238E27FC236}">
                <a16:creationId xmlns:a16="http://schemas.microsoft.com/office/drawing/2014/main" id="{B6EB546B-856A-809B-1DE0-2DA8F1FF05B7}"/>
              </a:ext>
            </a:extLst>
          </xdr:cNvPr>
          <xdr:cNvGrpSpPr/>
        </xdr:nvGrpSpPr>
        <xdr:grpSpPr>
          <a:xfrm>
            <a:off x="22717125" y="1857376"/>
            <a:ext cx="8166746" cy="1547812"/>
            <a:chOff x="5892826" y="1513310"/>
            <a:chExt cx="4065183" cy="770501"/>
          </a:xfrm>
        </xdr:grpSpPr>
        <xdr:sp macro="" textlink="">
          <xdr:nvSpPr>
            <xdr:cNvPr id="26" name="Rectangle 25">
              <a:extLst>
                <a:ext uri="{FF2B5EF4-FFF2-40B4-BE49-F238E27FC236}">
                  <a16:creationId xmlns:a16="http://schemas.microsoft.com/office/drawing/2014/main" id="{30ACCB0D-11B5-C02A-3CE0-9859BAEDFF2C}"/>
                </a:ext>
              </a:extLst>
            </xdr:cNvPr>
            <xdr:cNvSpPr>
              <a:spLocks noChangeArrowheads="1"/>
            </xdr:cNvSpPr>
          </xdr:nvSpPr>
          <xdr:spPr bwMode="auto">
            <a:xfrm rot="10800000" flipH="1">
              <a:off x="6278074" y="1513310"/>
              <a:ext cx="3194743" cy="770496"/>
            </a:xfrm>
            <a:prstGeom prst="rect">
              <a:avLst/>
            </a:prstGeom>
            <a:solidFill>
              <a:srgbClr val="33B251">
                <a:lumMod val="20000"/>
                <a:lumOff val="80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27" name="Rectangle 26">
              <a:extLst>
                <a:ext uri="{FF2B5EF4-FFF2-40B4-BE49-F238E27FC236}">
                  <a16:creationId xmlns:a16="http://schemas.microsoft.com/office/drawing/2014/main" id="{E25DE227-443A-9010-7AD1-6CB19B156CE3}"/>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28" name="Group 27">
              <a:extLst>
                <a:ext uri="{FF2B5EF4-FFF2-40B4-BE49-F238E27FC236}">
                  <a16:creationId xmlns:a16="http://schemas.microsoft.com/office/drawing/2014/main" id="{31F5C689-6843-1F60-1C81-837B5D16FDF7}"/>
                </a:ext>
              </a:extLst>
            </xdr:cNvPr>
            <xdr:cNvGrpSpPr/>
          </xdr:nvGrpSpPr>
          <xdr:grpSpPr>
            <a:xfrm>
              <a:off x="5892826" y="1513314"/>
              <a:ext cx="756229" cy="770497"/>
              <a:chOff x="5616543" y="4987249"/>
              <a:chExt cx="756229" cy="770497"/>
            </a:xfrm>
          </xdr:grpSpPr>
          <xdr:sp macro="" textlink="">
            <xdr:nvSpPr>
              <xdr:cNvPr id="31" name="Oval 30">
                <a:extLst>
                  <a:ext uri="{FF2B5EF4-FFF2-40B4-BE49-F238E27FC236}">
                    <a16:creationId xmlns:a16="http://schemas.microsoft.com/office/drawing/2014/main" id="{EC3414BE-1C12-FB3D-5DB4-0299953D2984}"/>
                  </a:ext>
                </a:extLst>
              </xdr:cNvPr>
              <xdr:cNvSpPr/>
            </xdr:nvSpPr>
            <xdr:spPr>
              <a:xfrm>
                <a:off x="5658397" y="5051110"/>
                <a:ext cx="714375" cy="641385"/>
              </a:xfrm>
              <a:prstGeom prst="ellipse">
                <a:avLst/>
              </a:prstGeom>
              <a:solidFill>
                <a:srgbClr val="33B251">
                  <a:lumMod val="20000"/>
                  <a:lumOff val="80000"/>
                </a:srgbClr>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32" name="Group 31">
                <a:extLst>
                  <a:ext uri="{FF2B5EF4-FFF2-40B4-BE49-F238E27FC236}">
                    <a16:creationId xmlns:a16="http://schemas.microsoft.com/office/drawing/2014/main" id="{8816834E-78F7-BF61-562E-D1904A911CDA}"/>
                  </a:ext>
                </a:extLst>
              </xdr:cNvPr>
              <xdr:cNvGrpSpPr/>
            </xdr:nvGrpSpPr>
            <xdr:grpSpPr>
              <a:xfrm>
                <a:off x="5616543" y="4987249"/>
                <a:ext cx="385248" cy="770497"/>
                <a:chOff x="279822" y="2149911"/>
                <a:chExt cx="385248" cy="770497"/>
              </a:xfrm>
            </xdr:grpSpPr>
            <xdr:sp macro="" textlink="">
              <xdr:nvSpPr>
                <xdr:cNvPr id="35" name="Freeform 19">
                  <a:extLst>
                    <a:ext uri="{FF2B5EF4-FFF2-40B4-BE49-F238E27FC236}">
                      <a16:creationId xmlns:a16="http://schemas.microsoft.com/office/drawing/2014/main" id="{E1B09B16-800F-0B92-B5C5-5F994D997F42}"/>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36" name="Freeform 20">
                  <a:extLst>
                    <a:ext uri="{FF2B5EF4-FFF2-40B4-BE49-F238E27FC236}">
                      <a16:creationId xmlns:a16="http://schemas.microsoft.com/office/drawing/2014/main" id="{B20E0788-9FFE-9FA7-EAE5-2923B29EF51F}"/>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33" name="Oval 32">
                <a:extLst>
                  <a:ext uri="{FF2B5EF4-FFF2-40B4-BE49-F238E27FC236}">
                    <a16:creationId xmlns:a16="http://schemas.microsoft.com/office/drawing/2014/main" id="{5E5BC38E-3A14-6FEA-FBF2-FFF81306335F}"/>
                  </a:ext>
                </a:extLst>
              </xdr:cNvPr>
              <xdr:cNvSpPr>
                <a:spLocks noChangeArrowheads="1"/>
              </xdr:cNvSpPr>
            </xdr:nvSpPr>
            <xdr:spPr bwMode="auto">
              <a:xfrm rot="10800000" flipH="1">
                <a:off x="5735786" y="5106492"/>
                <a:ext cx="532010" cy="532010"/>
              </a:xfrm>
              <a:prstGeom prst="ellipse">
                <a:avLst/>
              </a:prstGeom>
              <a:solidFill>
                <a:srgbClr val="33B25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34" name="Freeform 42">
                <a:extLst>
                  <a:ext uri="{FF2B5EF4-FFF2-40B4-BE49-F238E27FC236}">
                    <a16:creationId xmlns:a16="http://schemas.microsoft.com/office/drawing/2014/main" id="{9AC701BA-D97F-C51A-D83A-5BD3A4608AC3}"/>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33B251">
                  <a:lumMod val="75000"/>
                </a:srgbClr>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30" name="Rectangle 29">
              <a:extLst>
                <a:ext uri="{FF2B5EF4-FFF2-40B4-BE49-F238E27FC236}">
                  <a16:creationId xmlns:a16="http://schemas.microsoft.com/office/drawing/2014/main" id="{AE4F2CA6-4334-B266-A363-645BF2C643F2}"/>
                </a:ext>
              </a:extLst>
            </xdr:cNvPr>
            <xdr:cNvSpPr/>
          </xdr:nvSpPr>
          <xdr:spPr>
            <a:xfrm flipH="1">
              <a:off x="6602562" y="1720698"/>
              <a:ext cx="3355447" cy="35765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ENERGY AND EMISSIONS</a:t>
              </a:r>
            </a:p>
          </xdr:txBody>
        </xdr:sp>
      </xdr:grpSp>
      <xdr:pic>
        <xdr:nvPicPr>
          <xdr:cNvPr id="37" name="Graphic 82">
            <a:extLst>
              <a:ext uri="{FF2B5EF4-FFF2-40B4-BE49-F238E27FC236}">
                <a16:creationId xmlns:a16="http://schemas.microsoft.com/office/drawing/2014/main" id="{9265A901-BC91-3249-B71A-2BBC791CDD0A}"/>
              </a:ext>
            </a:extLst>
          </xdr:cNvPr>
          <xdr:cNvPicPr>
            <a:picLocks noChangeAspect="1"/>
          </xdr:cNvPicPr>
        </xdr:nvPicPr>
        <xdr:blipFill>
          <a:blip xmlns:r="http://schemas.openxmlformats.org/officeDocument/2006/relationships" r:embed="rId26">
            <a:extLst>
              <a:ext uri="{96DAC541-7B7A-43D3-8B79-37D633B846F1}">
                <asvg:svgBlip xmlns:asvg="http://schemas.microsoft.com/office/drawing/2016/SVG/main" r:embed="rId27"/>
              </a:ext>
            </a:extLst>
          </a:blip>
          <a:stretch>
            <a:fillRect/>
          </a:stretch>
        </xdr:blipFill>
        <xdr:spPr>
          <a:xfrm>
            <a:off x="23160243" y="2377110"/>
            <a:ext cx="634309" cy="579782"/>
          </a:xfrm>
          <a:prstGeom prst="rect">
            <a:avLst/>
          </a:prstGeom>
        </xdr:spPr>
      </xdr:pic>
    </xdr:grpSp>
    <xdr:clientData/>
  </xdr:twoCellAnchor>
  <xdr:twoCellAnchor>
    <xdr:from>
      <xdr:col>9</xdr:col>
      <xdr:colOff>1053862</xdr:colOff>
      <xdr:row>8</xdr:row>
      <xdr:rowOff>23811</xdr:rowOff>
    </xdr:from>
    <xdr:to>
      <xdr:col>14</xdr:col>
      <xdr:colOff>889826</xdr:colOff>
      <xdr:row>14</xdr:row>
      <xdr:rowOff>112058</xdr:rowOff>
    </xdr:to>
    <xdr:grpSp>
      <xdr:nvGrpSpPr>
        <xdr:cNvPr id="133" name="Group 132">
          <a:extLst>
            <a:ext uri="{FF2B5EF4-FFF2-40B4-BE49-F238E27FC236}">
              <a16:creationId xmlns:a16="http://schemas.microsoft.com/office/drawing/2014/main" id="{B05B41B3-3718-887A-62F5-8288D0E1EA11}"/>
            </a:ext>
          </a:extLst>
        </xdr:cNvPr>
        <xdr:cNvGrpSpPr/>
      </xdr:nvGrpSpPr>
      <xdr:grpSpPr>
        <a:xfrm>
          <a:off x="24358362" y="1547811"/>
          <a:ext cx="7138464" cy="1231247"/>
          <a:chOff x="23281851" y="1547811"/>
          <a:chExt cx="6671552" cy="1231247"/>
        </a:xfrm>
      </xdr:grpSpPr>
      <xdr:sp macro="" textlink="">
        <xdr:nvSpPr>
          <xdr:cNvPr id="129" name="Freeform: Shape 128">
            <a:extLst>
              <a:ext uri="{FF2B5EF4-FFF2-40B4-BE49-F238E27FC236}">
                <a16:creationId xmlns:a16="http://schemas.microsoft.com/office/drawing/2014/main" id="{86C4613D-FBA4-4A5E-B736-70966C364224}"/>
              </a:ext>
            </a:extLst>
          </xdr:cNvPr>
          <xdr:cNvSpPr/>
        </xdr:nvSpPr>
        <xdr:spPr>
          <a:xfrm>
            <a:off x="23389478" y="1547811"/>
            <a:ext cx="6373346" cy="1231247"/>
          </a:xfrm>
          <a:custGeom>
            <a:avLst/>
            <a:gdLst>
              <a:gd name="connsiteX0" fmla="*/ 2308 w 3299620"/>
              <a:gd name="connsiteY0" fmla="*/ 0 h 714378"/>
              <a:gd name="connsiteX1" fmla="*/ 3299619 w 3299620"/>
              <a:gd name="connsiteY1" fmla="*/ 0 h 714378"/>
              <a:gd name="connsiteX2" fmla="*/ 3299619 w 3299620"/>
              <a:gd name="connsiteY2" fmla="*/ 504824 h 714378"/>
              <a:gd name="connsiteX3" fmla="*/ 3299620 w 3299620"/>
              <a:gd name="connsiteY3" fmla="*/ 504824 h 714378"/>
              <a:gd name="connsiteX4" fmla="*/ 3299619 w 3299620"/>
              <a:gd name="connsiteY4" fmla="*/ 504825 h 714378"/>
              <a:gd name="connsiteX5" fmla="*/ 3299619 w 3299620"/>
              <a:gd name="connsiteY5" fmla="*/ 525503 h 714378"/>
              <a:gd name="connsiteX6" fmla="*/ 3292784 w 3299620"/>
              <a:gd name="connsiteY6" fmla="*/ 525503 h 714378"/>
              <a:gd name="connsiteX7" fmla="*/ 3286139 w 3299620"/>
              <a:gd name="connsiteY7" fmla="*/ 545608 h 714378"/>
              <a:gd name="connsiteX8" fmla="*/ 3128076 w 3299620"/>
              <a:gd name="connsiteY8" fmla="*/ 609601 h 714378"/>
              <a:gd name="connsiteX9" fmla="*/ 1821354 w 3299620"/>
              <a:gd name="connsiteY9" fmla="*/ 609601 h 714378"/>
              <a:gd name="connsiteX10" fmla="*/ 1649810 w 3299620"/>
              <a:gd name="connsiteY10" fmla="*/ 714378 h 714378"/>
              <a:gd name="connsiteX11" fmla="*/ 1478266 w 3299620"/>
              <a:gd name="connsiteY11" fmla="*/ 609601 h 714378"/>
              <a:gd name="connsiteX12" fmla="*/ 171544 w 3299620"/>
              <a:gd name="connsiteY12" fmla="*/ 609601 h 714378"/>
              <a:gd name="connsiteX13" fmla="*/ 13480 w 3299620"/>
              <a:gd name="connsiteY13" fmla="*/ 545608 h 714378"/>
              <a:gd name="connsiteX14" fmla="*/ 6835 w 3299620"/>
              <a:gd name="connsiteY14" fmla="*/ 525503 h 714378"/>
              <a:gd name="connsiteX15" fmla="*/ 2308 w 3299620"/>
              <a:gd name="connsiteY15" fmla="*/ 525503 h 714378"/>
              <a:gd name="connsiteX16" fmla="*/ 2308 w 3299620"/>
              <a:gd name="connsiteY16" fmla="*/ 511808 h 714378"/>
              <a:gd name="connsiteX17" fmla="*/ 0 w 3299620"/>
              <a:gd name="connsiteY17" fmla="*/ 504824 h 714378"/>
              <a:gd name="connsiteX18" fmla="*/ 2308 w 3299620"/>
              <a:gd name="connsiteY18" fmla="*/ 504824 h 7143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3299620" h="714378">
                <a:moveTo>
                  <a:pt x="2308" y="0"/>
                </a:moveTo>
                <a:lnTo>
                  <a:pt x="3299619" y="0"/>
                </a:lnTo>
                <a:lnTo>
                  <a:pt x="3299619" y="504824"/>
                </a:lnTo>
                <a:lnTo>
                  <a:pt x="3299620" y="504824"/>
                </a:lnTo>
                <a:lnTo>
                  <a:pt x="3299619" y="504825"/>
                </a:lnTo>
                <a:lnTo>
                  <a:pt x="3299619" y="525503"/>
                </a:lnTo>
                <a:lnTo>
                  <a:pt x="3292784" y="525503"/>
                </a:lnTo>
                <a:lnTo>
                  <a:pt x="3286139" y="545608"/>
                </a:lnTo>
                <a:cubicBezTo>
                  <a:pt x="3260097" y="583214"/>
                  <a:pt x="3199131" y="609601"/>
                  <a:pt x="3128076" y="609601"/>
                </a:cubicBezTo>
                <a:lnTo>
                  <a:pt x="1821354" y="609601"/>
                </a:lnTo>
                <a:cubicBezTo>
                  <a:pt x="1726613" y="609601"/>
                  <a:pt x="1649810" y="656511"/>
                  <a:pt x="1649810" y="714378"/>
                </a:cubicBezTo>
                <a:cubicBezTo>
                  <a:pt x="1649810" y="656511"/>
                  <a:pt x="1573007" y="609601"/>
                  <a:pt x="1478266" y="609601"/>
                </a:cubicBezTo>
                <a:lnTo>
                  <a:pt x="171544" y="609601"/>
                </a:lnTo>
                <a:cubicBezTo>
                  <a:pt x="100488" y="609601"/>
                  <a:pt x="39522" y="583214"/>
                  <a:pt x="13480" y="545608"/>
                </a:cubicBezTo>
                <a:lnTo>
                  <a:pt x="6835" y="525503"/>
                </a:lnTo>
                <a:lnTo>
                  <a:pt x="2308" y="525503"/>
                </a:lnTo>
                <a:lnTo>
                  <a:pt x="2308" y="511808"/>
                </a:lnTo>
                <a:lnTo>
                  <a:pt x="0" y="504824"/>
                </a:lnTo>
                <a:lnTo>
                  <a:pt x="2308" y="504824"/>
                </a:lnTo>
                <a:close/>
              </a:path>
            </a:pathLst>
          </a:cu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defTabSz="452386">
              <a:defRPr/>
            </a:pPr>
            <a:endParaRPr lang="en-GB" sz="2060">
              <a:solidFill>
                <a:srgbClr val="FFFFFF"/>
              </a:solidFill>
              <a:latin typeface="Calibri" panose="020F0502020204030204" pitchFamily="34" charset="0"/>
            </a:endParaRPr>
          </a:p>
        </xdr:txBody>
      </xdr:sp>
      <xdr:pic>
        <xdr:nvPicPr>
          <xdr:cNvPr id="131" name="Graphic 8">
            <a:extLst>
              <a:ext uri="{FF2B5EF4-FFF2-40B4-BE49-F238E27FC236}">
                <a16:creationId xmlns:a16="http://schemas.microsoft.com/office/drawing/2014/main" id="{05DC6F94-B9C6-4E12-8393-3682EEC957FA}"/>
              </a:ext>
            </a:extLst>
          </xdr:cNvPr>
          <xdr:cNvPicPr>
            <a:picLocks noChangeAspect="1"/>
          </xdr:cNvPicPr>
        </xdr:nvPicPr>
        <xdr:blipFill rotWithShape="1">
          <a:blip xmlns:r="http://schemas.openxmlformats.org/officeDocument/2006/relationships" r:embed="rId19">
            <a:extLst>
              <a:ext uri="{96DAC541-7B7A-43D3-8B79-37D633B846F1}">
                <asvg:svgBlip xmlns:asvg="http://schemas.microsoft.com/office/drawing/2016/SVG/main" r:embed="rId20"/>
              </a:ext>
            </a:extLst>
          </a:blip>
          <a:srcRect l="30176" r="30176" b="90532"/>
          <a:stretch/>
        </xdr:blipFill>
        <xdr:spPr>
          <a:xfrm>
            <a:off x="23423096" y="1559022"/>
            <a:ext cx="6317316" cy="1029537"/>
          </a:xfrm>
          <a:prstGeom prst="rect">
            <a:avLst/>
          </a:prstGeom>
        </xdr:spPr>
      </xdr:pic>
      <xdr:sp macro="" textlink="">
        <xdr:nvSpPr>
          <xdr:cNvPr id="132" name="Rectangle 131">
            <a:extLst>
              <a:ext uri="{FF2B5EF4-FFF2-40B4-BE49-F238E27FC236}">
                <a16:creationId xmlns:a16="http://schemas.microsoft.com/office/drawing/2014/main" id="{ACE81A1A-992B-441D-AF9F-AB8A00E4C305}"/>
              </a:ext>
            </a:extLst>
          </xdr:cNvPr>
          <xdr:cNvSpPr/>
        </xdr:nvSpPr>
        <xdr:spPr>
          <a:xfrm flipH="1">
            <a:off x="23281851" y="1701892"/>
            <a:ext cx="6671552" cy="718465"/>
          </a:xfrm>
          <a:prstGeom prst="rect">
            <a:avLst/>
          </a:prstGeom>
        </xdr:spPr>
        <xdr:txBody>
          <a:bodyPr wrap="square">
            <a:no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ENVIRONMENT</a:t>
            </a:r>
          </a:p>
        </xdr:txBody>
      </xdr:sp>
    </xdr:grpSp>
    <xdr:clientData/>
  </xdr:twoCellAnchor>
  <xdr:twoCellAnchor>
    <xdr:from>
      <xdr:col>9</xdr:col>
      <xdr:colOff>1166812</xdr:colOff>
      <xdr:row>2</xdr:row>
      <xdr:rowOff>14865</xdr:rowOff>
    </xdr:from>
    <xdr:to>
      <xdr:col>14</xdr:col>
      <xdr:colOff>690562</xdr:colOff>
      <xdr:row>7</xdr:row>
      <xdr:rowOff>-1</xdr:rowOff>
    </xdr:to>
    <xdr:sp macro="" textlink="">
      <xdr:nvSpPr>
        <xdr:cNvPr id="142" name="TextBox 141">
          <a:extLst>
            <a:ext uri="{FF2B5EF4-FFF2-40B4-BE49-F238E27FC236}">
              <a16:creationId xmlns:a16="http://schemas.microsoft.com/office/drawing/2014/main" id="{360A2D73-A0E5-4A71-9D43-24B461DB8259}"/>
            </a:ext>
          </a:extLst>
        </xdr:cNvPr>
        <xdr:cNvSpPr txBox="1"/>
      </xdr:nvSpPr>
      <xdr:spPr>
        <a:xfrm>
          <a:off x="23407687" y="395865"/>
          <a:ext cx="6429375" cy="937634"/>
        </a:xfrm>
        <a:prstGeom prst="rect">
          <a:avLst/>
        </a:prstGeom>
        <a:solidFill>
          <a:srgbClr val="000000">
            <a:alpha val="47843"/>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6600" b="1">
              <a:solidFill>
                <a:schemeClr val="bg1"/>
              </a:solidFill>
            </a:rPr>
            <a:t>QUICK</a:t>
          </a:r>
          <a:r>
            <a:rPr lang="en-GB" sz="6600" b="1" baseline="0">
              <a:solidFill>
                <a:schemeClr val="bg1"/>
              </a:solidFill>
            </a:rPr>
            <a:t> LINKS</a:t>
          </a:r>
          <a:endParaRPr lang="en-GB" sz="6600" b="1">
            <a:solidFill>
              <a:schemeClr val="bg1"/>
            </a:solidFill>
          </a:endParaRPr>
        </a:p>
      </xdr:txBody>
    </xdr:sp>
    <xdr:clientData/>
  </xdr:twoCellAnchor>
  <xdr:twoCellAnchor editAs="oneCell">
    <xdr:from>
      <xdr:col>0</xdr:col>
      <xdr:colOff>309563</xdr:colOff>
      <xdr:row>4</xdr:row>
      <xdr:rowOff>119063</xdr:rowOff>
    </xdr:from>
    <xdr:to>
      <xdr:col>3</xdr:col>
      <xdr:colOff>1502093</xdr:colOff>
      <xdr:row>12</xdr:row>
      <xdr:rowOff>2797</xdr:rowOff>
    </xdr:to>
    <xdr:pic>
      <xdr:nvPicPr>
        <xdr:cNvPr id="176" name="Picture 175">
          <a:extLst>
            <a:ext uri="{FF2B5EF4-FFF2-40B4-BE49-F238E27FC236}">
              <a16:creationId xmlns:a16="http://schemas.microsoft.com/office/drawing/2014/main" id="{3BA5AD55-635B-B0E7-8129-C5CA6B07933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09563" y="881063"/>
          <a:ext cx="7772400" cy="1398209"/>
        </a:xfrm>
        <a:prstGeom prst="rect">
          <a:avLst/>
        </a:prstGeom>
      </xdr:spPr>
    </xdr:pic>
    <xdr:clientData/>
  </xdr:twoCellAnchor>
  <xdr:twoCellAnchor>
    <xdr:from>
      <xdr:col>9</xdr:col>
      <xdr:colOff>544368</xdr:colOff>
      <xdr:row>64</xdr:row>
      <xdr:rowOff>4739813</xdr:rowOff>
    </xdr:from>
    <xdr:to>
      <xdr:col>15</xdr:col>
      <xdr:colOff>424364</xdr:colOff>
      <xdr:row>70</xdr:row>
      <xdr:rowOff>146802</xdr:rowOff>
    </xdr:to>
    <xdr:grpSp>
      <xdr:nvGrpSpPr>
        <xdr:cNvPr id="146" name="Group 120">
          <a:hlinkClick xmlns:r="http://schemas.openxmlformats.org/officeDocument/2006/relationships" r:id="rId29"/>
          <a:extLst>
            <a:ext uri="{FF2B5EF4-FFF2-40B4-BE49-F238E27FC236}">
              <a16:creationId xmlns:a16="http://schemas.microsoft.com/office/drawing/2014/main" id="{DE10594B-0AFF-144E-A3BF-203B34214DA2}"/>
            </a:ext>
          </a:extLst>
        </xdr:cNvPr>
        <xdr:cNvGrpSpPr/>
      </xdr:nvGrpSpPr>
      <xdr:grpSpPr>
        <a:xfrm>
          <a:off x="23848868" y="19725813"/>
          <a:ext cx="8642996" cy="1566489"/>
          <a:chOff x="22720154" y="12580491"/>
          <a:chExt cx="8166746" cy="1550614"/>
        </a:xfrm>
      </xdr:grpSpPr>
      <xdr:grpSp>
        <xdr:nvGrpSpPr>
          <xdr:cNvPr id="147" name="Group 108">
            <a:extLst>
              <a:ext uri="{FF2B5EF4-FFF2-40B4-BE49-F238E27FC236}">
                <a16:creationId xmlns:a16="http://schemas.microsoft.com/office/drawing/2014/main" id="{515EF909-6EB1-EAC8-3415-3D7735E842D5}"/>
              </a:ext>
            </a:extLst>
          </xdr:cNvPr>
          <xdr:cNvGrpSpPr/>
        </xdr:nvGrpSpPr>
        <xdr:grpSpPr>
          <a:xfrm>
            <a:off x="22720154" y="12580491"/>
            <a:ext cx="8166746" cy="1550614"/>
            <a:chOff x="5892826" y="1513310"/>
            <a:chExt cx="4065183" cy="770501"/>
          </a:xfrm>
        </xdr:grpSpPr>
        <xdr:sp macro="" textlink="">
          <xdr:nvSpPr>
            <xdr:cNvPr id="148" name="Rectangle 18">
              <a:extLst>
                <a:ext uri="{FF2B5EF4-FFF2-40B4-BE49-F238E27FC236}">
                  <a16:creationId xmlns:a16="http://schemas.microsoft.com/office/drawing/2014/main" id="{2E7D1C23-6A23-67D0-09F3-E95840F2FBE2}"/>
                </a:ext>
              </a:extLst>
            </xdr:cNvPr>
            <xdr:cNvSpPr>
              <a:spLocks noChangeArrowheads="1"/>
            </xdr:cNvSpPr>
          </xdr:nvSpPr>
          <xdr:spPr bwMode="auto">
            <a:xfrm rot="10800000" flipH="1">
              <a:off x="6278074" y="1513310"/>
              <a:ext cx="3194743" cy="770496"/>
            </a:xfrm>
            <a:prstGeom prst="rect">
              <a:avLst/>
            </a:prstGeom>
            <a:solidFill>
              <a:srgbClr val="F9D3DA"/>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49" name="Rectangle 19">
              <a:extLst>
                <a:ext uri="{FF2B5EF4-FFF2-40B4-BE49-F238E27FC236}">
                  <a16:creationId xmlns:a16="http://schemas.microsoft.com/office/drawing/2014/main" id="{70164334-2DB7-1F35-F770-6CF8F261B4A5}"/>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150" name="Group 111">
              <a:extLst>
                <a:ext uri="{FF2B5EF4-FFF2-40B4-BE49-F238E27FC236}">
                  <a16:creationId xmlns:a16="http://schemas.microsoft.com/office/drawing/2014/main" id="{7B0DA919-9489-B285-CDAD-F356E9441D62}"/>
                </a:ext>
              </a:extLst>
            </xdr:cNvPr>
            <xdr:cNvGrpSpPr/>
          </xdr:nvGrpSpPr>
          <xdr:grpSpPr>
            <a:xfrm>
              <a:off x="5892826" y="1513314"/>
              <a:ext cx="756229" cy="770497"/>
              <a:chOff x="5616543" y="4987249"/>
              <a:chExt cx="756229" cy="770497"/>
            </a:xfrm>
          </xdr:grpSpPr>
          <xdr:sp macro="" textlink="">
            <xdr:nvSpPr>
              <xdr:cNvPr id="151" name="Oval 113">
                <a:extLst>
                  <a:ext uri="{FF2B5EF4-FFF2-40B4-BE49-F238E27FC236}">
                    <a16:creationId xmlns:a16="http://schemas.microsoft.com/office/drawing/2014/main" id="{461C6AB6-69A1-BC58-80E3-75BF78B5EE21}"/>
                  </a:ext>
                </a:extLst>
              </xdr:cNvPr>
              <xdr:cNvSpPr/>
            </xdr:nvSpPr>
            <xdr:spPr>
              <a:xfrm>
                <a:off x="5658397" y="5051110"/>
                <a:ext cx="714375" cy="641385"/>
              </a:xfrm>
              <a:prstGeom prst="ellipse">
                <a:avLst/>
              </a:prstGeom>
              <a:solidFill>
                <a:srgbClr val="F9D3DA"/>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152" name="Group 114">
                <a:extLst>
                  <a:ext uri="{FF2B5EF4-FFF2-40B4-BE49-F238E27FC236}">
                    <a16:creationId xmlns:a16="http://schemas.microsoft.com/office/drawing/2014/main" id="{679BEF13-7479-EF39-2F5C-0F053D7B82C4}"/>
                  </a:ext>
                </a:extLst>
              </xdr:cNvPr>
              <xdr:cNvGrpSpPr/>
            </xdr:nvGrpSpPr>
            <xdr:grpSpPr>
              <a:xfrm>
                <a:off x="5616543" y="4987249"/>
                <a:ext cx="385248" cy="770497"/>
                <a:chOff x="279822" y="2149911"/>
                <a:chExt cx="385248" cy="770497"/>
              </a:xfrm>
            </xdr:grpSpPr>
            <xdr:sp macro="" textlink="">
              <xdr:nvSpPr>
                <xdr:cNvPr id="153" name="Freeform 19">
                  <a:extLst>
                    <a:ext uri="{FF2B5EF4-FFF2-40B4-BE49-F238E27FC236}">
                      <a16:creationId xmlns:a16="http://schemas.microsoft.com/office/drawing/2014/main" id="{E12AA688-7358-EB7E-5C5A-9447300327F8}"/>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54" name="Freeform 20">
                  <a:extLst>
                    <a:ext uri="{FF2B5EF4-FFF2-40B4-BE49-F238E27FC236}">
                      <a16:creationId xmlns:a16="http://schemas.microsoft.com/office/drawing/2014/main" id="{8B5A52E1-3D5A-FD86-B5B6-4044D0466765}"/>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55" name="Oval 115">
                <a:extLst>
                  <a:ext uri="{FF2B5EF4-FFF2-40B4-BE49-F238E27FC236}">
                    <a16:creationId xmlns:a16="http://schemas.microsoft.com/office/drawing/2014/main" id="{D51E17E4-62A1-B76F-888C-A76048F43072}"/>
                  </a:ext>
                </a:extLst>
              </xdr:cNvPr>
              <xdr:cNvSpPr>
                <a:spLocks noChangeArrowheads="1"/>
              </xdr:cNvSpPr>
            </xdr:nvSpPr>
            <xdr:spPr bwMode="auto">
              <a:xfrm rot="10800000" flipH="1">
                <a:off x="5735786" y="5106492"/>
                <a:ext cx="532010" cy="532010"/>
              </a:xfrm>
              <a:prstGeom prst="ellipse">
                <a:avLst/>
              </a:pr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156" name="Freeform 42">
                <a:extLst>
                  <a:ext uri="{FF2B5EF4-FFF2-40B4-BE49-F238E27FC236}">
                    <a16:creationId xmlns:a16="http://schemas.microsoft.com/office/drawing/2014/main" id="{F77852CC-DCAF-5627-67DC-9407EFE5E5D2}"/>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158" name="Rectangle 21">
              <a:extLst>
                <a:ext uri="{FF2B5EF4-FFF2-40B4-BE49-F238E27FC236}">
                  <a16:creationId xmlns:a16="http://schemas.microsoft.com/office/drawing/2014/main" id="{3B8F8BB3-C2BA-93CC-9ACC-DD210B218226}"/>
                </a:ext>
              </a:extLst>
            </xdr:cNvPr>
            <xdr:cNvSpPr/>
          </xdr:nvSpPr>
          <xdr:spPr>
            <a:xfrm flipH="1">
              <a:off x="6602562" y="1576715"/>
              <a:ext cx="3355447" cy="671772"/>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ECONOMIC </a:t>
              </a:r>
            </a:p>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PERFORMANCE</a:t>
              </a:r>
            </a:p>
          </xdr:txBody>
        </xdr:sp>
      </xdr:grpSp>
      <xdr:pic>
        <xdr:nvPicPr>
          <xdr:cNvPr id="170" name="Graphic 41">
            <a:extLst>
              <a:ext uri="{FF2B5EF4-FFF2-40B4-BE49-F238E27FC236}">
                <a16:creationId xmlns:a16="http://schemas.microsoft.com/office/drawing/2014/main" id="{F576672A-191A-4DC5-A16A-1B28A5A83A9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 uri="{96DAC541-7B7A-43D3-8B79-37D633B846F1}">
                <asvg:svgBlip xmlns:asvg="http://schemas.microsoft.com/office/drawing/2016/SVG/main" r:embed="rId18"/>
              </a:ext>
            </a:extLst>
          </a:blip>
          <a:stretch>
            <a:fillRect/>
          </a:stretch>
        </xdr:blipFill>
        <xdr:spPr>
          <a:xfrm>
            <a:off x="23137344" y="13049250"/>
            <a:ext cx="687224" cy="621927"/>
          </a:xfrm>
          <a:prstGeom prst="rect">
            <a:avLst/>
          </a:prstGeom>
        </xdr:spPr>
      </xdr:pic>
    </xdr:grpSp>
    <xdr:clientData/>
  </xdr:twoCellAnchor>
  <xdr:twoCellAnchor>
    <xdr:from>
      <xdr:col>9</xdr:col>
      <xdr:colOff>571500</xdr:colOff>
      <xdr:row>71</xdr:row>
      <xdr:rowOff>63500</xdr:rowOff>
    </xdr:from>
    <xdr:to>
      <xdr:col>15</xdr:col>
      <xdr:colOff>451496</xdr:colOff>
      <xdr:row>79</xdr:row>
      <xdr:rowOff>105989</xdr:rowOff>
    </xdr:to>
    <xdr:grpSp>
      <xdr:nvGrpSpPr>
        <xdr:cNvPr id="978" name="Group 120">
          <a:hlinkClick xmlns:r="http://schemas.openxmlformats.org/officeDocument/2006/relationships" r:id="rId30"/>
          <a:extLst>
            <a:ext uri="{FF2B5EF4-FFF2-40B4-BE49-F238E27FC236}">
              <a16:creationId xmlns:a16="http://schemas.microsoft.com/office/drawing/2014/main" id="{CEA508BB-C0AC-B248-AB90-4B1CF69310B6}"/>
            </a:ext>
          </a:extLst>
        </xdr:cNvPr>
        <xdr:cNvGrpSpPr/>
      </xdr:nvGrpSpPr>
      <xdr:grpSpPr>
        <a:xfrm>
          <a:off x="23876000" y="21399500"/>
          <a:ext cx="8642996" cy="1566489"/>
          <a:chOff x="22720154" y="12580491"/>
          <a:chExt cx="8166746" cy="1550614"/>
        </a:xfrm>
      </xdr:grpSpPr>
      <xdr:grpSp>
        <xdr:nvGrpSpPr>
          <xdr:cNvPr id="979" name="Group 108">
            <a:extLst>
              <a:ext uri="{FF2B5EF4-FFF2-40B4-BE49-F238E27FC236}">
                <a16:creationId xmlns:a16="http://schemas.microsoft.com/office/drawing/2014/main" id="{651A56E4-0B7A-2BF8-D2CA-F9659B5B1526}"/>
              </a:ext>
            </a:extLst>
          </xdr:cNvPr>
          <xdr:cNvGrpSpPr/>
        </xdr:nvGrpSpPr>
        <xdr:grpSpPr>
          <a:xfrm>
            <a:off x="22720154" y="12580491"/>
            <a:ext cx="8166746" cy="1550614"/>
            <a:chOff x="5892826" y="1513310"/>
            <a:chExt cx="4065183" cy="770501"/>
          </a:xfrm>
        </xdr:grpSpPr>
        <xdr:sp macro="" textlink="">
          <xdr:nvSpPr>
            <xdr:cNvPr id="980" name="Rectangle 43">
              <a:extLst>
                <a:ext uri="{FF2B5EF4-FFF2-40B4-BE49-F238E27FC236}">
                  <a16:creationId xmlns:a16="http://schemas.microsoft.com/office/drawing/2014/main" id="{A7BAB043-9406-F9AD-474B-193F9DA1AE55}"/>
                </a:ext>
              </a:extLst>
            </xdr:cNvPr>
            <xdr:cNvSpPr>
              <a:spLocks noChangeArrowheads="1"/>
            </xdr:cNvSpPr>
          </xdr:nvSpPr>
          <xdr:spPr bwMode="auto">
            <a:xfrm rot="10800000" flipH="1">
              <a:off x="6278074" y="1513310"/>
              <a:ext cx="3194743" cy="770496"/>
            </a:xfrm>
            <a:prstGeom prst="rect">
              <a:avLst/>
            </a:prstGeom>
            <a:solidFill>
              <a:srgbClr val="F9D3DA"/>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981" name="Rectangle 44">
              <a:extLst>
                <a:ext uri="{FF2B5EF4-FFF2-40B4-BE49-F238E27FC236}">
                  <a16:creationId xmlns:a16="http://schemas.microsoft.com/office/drawing/2014/main" id="{A3EE6A6D-2ADE-65E1-80BC-AAE95247BDAA}"/>
                </a:ext>
              </a:extLst>
            </xdr:cNvPr>
            <xdr:cNvSpPr>
              <a:spLocks noChangeArrowheads="1"/>
            </xdr:cNvSpPr>
          </xdr:nvSpPr>
          <xdr:spPr bwMode="auto">
            <a:xfrm rot="10800000" flipH="1">
              <a:off x="6278075" y="1513314"/>
              <a:ext cx="2164729" cy="770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nvGrpSpPr>
            <xdr:cNvPr id="982" name="Group 111">
              <a:extLst>
                <a:ext uri="{FF2B5EF4-FFF2-40B4-BE49-F238E27FC236}">
                  <a16:creationId xmlns:a16="http://schemas.microsoft.com/office/drawing/2014/main" id="{9E66812D-728C-C2C7-F39B-C9DA66063611}"/>
                </a:ext>
              </a:extLst>
            </xdr:cNvPr>
            <xdr:cNvGrpSpPr/>
          </xdr:nvGrpSpPr>
          <xdr:grpSpPr>
            <a:xfrm>
              <a:off x="5892826" y="1513314"/>
              <a:ext cx="756229" cy="770497"/>
              <a:chOff x="5616543" y="4987249"/>
              <a:chExt cx="756229" cy="770497"/>
            </a:xfrm>
          </xdr:grpSpPr>
          <xdr:sp macro="" textlink="">
            <xdr:nvSpPr>
              <xdr:cNvPr id="983" name="Oval 113">
                <a:extLst>
                  <a:ext uri="{FF2B5EF4-FFF2-40B4-BE49-F238E27FC236}">
                    <a16:creationId xmlns:a16="http://schemas.microsoft.com/office/drawing/2014/main" id="{591B506B-1EA9-8EEB-91A2-4C5E7111B677}"/>
                  </a:ext>
                </a:extLst>
              </xdr:cNvPr>
              <xdr:cNvSpPr/>
            </xdr:nvSpPr>
            <xdr:spPr>
              <a:xfrm>
                <a:off x="5658397" y="5051110"/>
                <a:ext cx="714375" cy="641385"/>
              </a:xfrm>
              <a:prstGeom prst="ellipse">
                <a:avLst/>
              </a:prstGeom>
              <a:solidFill>
                <a:srgbClr val="F9D3DA"/>
              </a:solidFill>
              <a:ln w="1270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endParaRPr kumimoji="0" lang="en-GB" sz="800" b="0" i="0" u="none" strike="noStrike" kern="1200" cap="none" spc="0" normalizeH="0" baseline="0">
                  <a:ln>
                    <a:noFill/>
                  </a:ln>
                  <a:solidFill>
                    <a:srgbClr val="FFFFFF"/>
                  </a:solidFill>
                  <a:effectLst/>
                  <a:uLnTx/>
                  <a:uFillTx/>
                </a:endParaRPr>
              </a:p>
            </xdr:txBody>
          </xdr:sp>
          <xdr:grpSp>
            <xdr:nvGrpSpPr>
              <xdr:cNvPr id="984" name="Group 114">
                <a:extLst>
                  <a:ext uri="{FF2B5EF4-FFF2-40B4-BE49-F238E27FC236}">
                    <a16:creationId xmlns:a16="http://schemas.microsoft.com/office/drawing/2014/main" id="{AE65E79C-1603-F55E-BF59-F640E87978A5}"/>
                  </a:ext>
                </a:extLst>
              </xdr:cNvPr>
              <xdr:cNvGrpSpPr/>
            </xdr:nvGrpSpPr>
            <xdr:grpSpPr>
              <a:xfrm>
                <a:off x="5616543" y="4987249"/>
                <a:ext cx="385248" cy="770497"/>
                <a:chOff x="279822" y="2149911"/>
                <a:chExt cx="385248" cy="770497"/>
              </a:xfrm>
            </xdr:grpSpPr>
            <xdr:sp macro="" textlink="">
              <xdr:nvSpPr>
                <xdr:cNvPr id="985" name="Freeform 19">
                  <a:extLst>
                    <a:ext uri="{FF2B5EF4-FFF2-40B4-BE49-F238E27FC236}">
                      <a16:creationId xmlns:a16="http://schemas.microsoft.com/office/drawing/2014/main" id="{81870730-E440-C645-3452-F518932DA4B5}"/>
                    </a:ext>
                  </a:extLst>
                </xdr:cNvPr>
                <xdr:cNvSpPr>
                  <a:spLocks/>
                </xdr:cNvSpPr>
              </xdr:nvSpPr>
              <xdr:spPr bwMode="auto">
                <a:xfrm rot="10800000" flipH="1">
                  <a:off x="279822" y="2149911"/>
                  <a:ext cx="385248" cy="770497"/>
                </a:xfrm>
                <a:custGeom>
                  <a:avLst/>
                  <a:gdLst>
                    <a:gd name="T0" fmla="*/ 679 w 680"/>
                    <a:gd name="T1" fmla="*/ 1216 h 1357"/>
                    <a:gd name="T2" fmla="*/ 142 w 680"/>
                    <a:gd name="T3" fmla="*/ 678 h 1357"/>
                    <a:gd name="T4" fmla="*/ 679 w 680"/>
                    <a:gd name="T5" fmla="*/ 141 h 1357"/>
                    <a:gd name="T6" fmla="*/ 680 w 680"/>
                    <a:gd name="T7" fmla="*/ 141 h 1357"/>
                    <a:gd name="T8" fmla="*/ 680 w 680"/>
                    <a:gd name="T9" fmla="*/ 0 h 1357"/>
                    <a:gd name="T10" fmla="*/ 679 w 680"/>
                    <a:gd name="T11" fmla="*/ 0 h 1357"/>
                    <a:gd name="T12" fmla="*/ 0 w 680"/>
                    <a:gd name="T13" fmla="*/ 678 h 1357"/>
                    <a:gd name="T14" fmla="*/ 679 w 680"/>
                    <a:gd name="T15" fmla="*/ 1357 h 1357"/>
                    <a:gd name="T16" fmla="*/ 680 w 680"/>
                    <a:gd name="T17" fmla="*/ 1357 h 1357"/>
                    <a:gd name="T18" fmla="*/ 680 w 680"/>
                    <a:gd name="T19" fmla="*/ 1216 h 1357"/>
                    <a:gd name="T20" fmla="*/ 679 w 680"/>
                    <a:gd name="T21" fmla="*/ 1216 h 1357"/>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Lst>
                  <a:rect l="0" t="0" r="r" b="b"/>
                  <a:pathLst>
                    <a:path w="680" h="1357">
                      <a:moveTo>
                        <a:pt x="679" y="1216"/>
                      </a:moveTo>
                      <a:cubicBezTo>
                        <a:pt x="382" y="1216"/>
                        <a:pt x="142" y="975"/>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cubicBezTo>
                        <a:pt x="0" y="1053"/>
                        <a:pt x="304" y="1357"/>
                        <a:pt x="679" y="1357"/>
                      </a:cubicBezTo>
                      <a:cubicBezTo>
                        <a:pt x="679" y="1357"/>
                        <a:pt x="680" y="1357"/>
                        <a:pt x="680" y="1357"/>
                      </a:cubicBezTo>
                      <a:cubicBezTo>
                        <a:pt x="680" y="1216"/>
                        <a:pt x="680" y="1216"/>
                        <a:pt x="680" y="1216"/>
                      </a:cubicBezTo>
                      <a:cubicBezTo>
                        <a:pt x="680" y="1216"/>
                        <a:pt x="679" y="1216"/>
                        <a:pt x="679" y="1216"/>
                      </a:cubicBezTo>
                    </a:path>
                  </a:pathLst>
                </a:cu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986" name="Freeform 20">
                  <a:extLst>
                    <a:ext uri="{FF2B5EF4-FFF2-40B4-BE49-F238E27FC236}">
                      <a16:creationId xmlns:a16="http://schemas.microsoft.com/office/drawing/2014/main" id="{28749B4C-364E-0A64-83B2-3F40F8419B55}"/>
                    </a:ext>
                  </a:extLst>
                </xdr:cNvPr>
                <xdr:cNvSpPr>
                  <a:spLocks/>
                </xdr:cNvSpPr>
              </xdr:nvSpPr>
              <xdr:spPr bwMode="auto">
                <a:xfrm rot="10800000" flipH="1">
                  <a:off x="279822" y="2535159"/>
                  <a:ext cx="385248" cy="385248"/>
                </a:xfrm>
                <a:custGeom>
                  <a:avLst/>
                  <a:gdLst>
                    <a:gd name="T0" fmla="*/ 0 w 680"/>
                    <a:gd name="T1" fmla="*/ 678 h 678"/>
                    <a:gd name="T2" fmla="*/ 0 w 680"/>
                    <a:gd name="T3" fmla="*/ 678 h 678"/>
                    <a:gd name="T4" fmla="*/ 142 w 680"/>
                    <a:gd name="T5" fmla="*/ 678 h 678"/>
                    <a:gd name="T6" fmla="*/ 142 w 680"/>
                    <a:gd name="T7" fmla="*/ 678 h 678"/>
                    <a:gd name="T8" fmla="*/ 679 w 680"/>
                    <a:gd name="T9" fmla="*/ 141 h 678"/>
                    <a:gd name="T10" fmla="*/ 680 w 680"/>
                    <a:gd name="T11" fmla="*/ 141 h 678"/>
                    <a:gd name="T12" fmla="*/ 680 w 680"/>
                    <a:gd name="T13" fmla="*/ 0 h 678"/>
                    <a:gd name="T14" fmla="*/ 679 w 680"/>
                    <a:gd name="T15" fmla="*/ 0 h 678"/>
                    <a:gd name="T16" fmla="*/ 0 w 680"/>
                    <a:gd name="T17" fmla="*/ 678 h 678"/>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Lst>
                  <a:rect l="0" t="0" r="r" b="b"/>
                  <a:pathLst>
                    <a:path w="680" h="678">
                      <a:moveTo>
                        <a:pt x="0" y="678"/>
                      </a:moveTo>
                      <a:cubicBezTo>
                        <a:pt x="0" y="678"/>
                        <a:pt x="0" y="678"/>
                        <a:pt x="0" y="678"/>
                      </a:cubicBezTo>
                      <a:cubicBezTo>
                        <a:pt x="142" y="678"/>
                        <a:pt x="142" y="678"/>
                        <a:pt x="142" y="678"/>
                      </a:cubicBezTo>
                      <a:cubicBezTo>
                        <a:pt x="142" y="678"/>
                        <a:pt x="142" y="678"/>
                        <a:pt x="142" y="678"/>
                      </a:cubicBezTo>
                      <a:cubicBezTo>
                        <a:pt x="142" y="382"/>
                        <a:pt x="382" y="141"/>
                        <a:pt x="679" y="141"/>
                      </a:cubicBezTo>
                      <a:cubicBezTo>
                        <a:pt x="679" y="141"/>
                        <a:pt x="680" y="141"/>
                        <a:pt x="680" y="141"/>
                      </a:cubicBezTo>
                      <a:cubicBezTo>
                        <a:pt x="680" y="0"/>
                        <a:pt x="680" y="0"/>
                        <a:pt x="680" y="0"/>
                      </a:cubicBezTo>
                      <a:cubicBezTo>
                        <a:pt x="680" y="0"/>
                        <a:pt x="679" y="0"/>
                        <a:pt x="679" y="0"/>
                      </a:cubicBezTo>
                      <a:cubicBezTo>
                        <a:pt x="304" y="0"/>
                        <a:pt x="0" y="304"/>
                        <a:pt x="0" y="678"/>
                      </a:cubicBezTo>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987" name="Oval 115">
                <a:extLst>
                  <a:ext uri="{FF2B5EF4-FFF2-40B4-BE49-F238E27FC236}">
                    <a16:creationId xmlns:a16="http://schemas.microsoft.com/office/drawing/2014/main" id="{37F914F8-624E-1318-7693-78C9B4A11E95}"/>
                  </a:ext>
                </a:extLst>
              </xdr:cNvPr>
              <xdr:cNvSpPr>
                <a:spLocks noChangeArrowheads="1"/>
              </xdr:cNvSpPr>
            </xdr:nvSpPr>
            <xdr:spPr bwMode="auto">
              <a:xfrm rot="10800000" flipH="1">
                <a:off x="5735786" y="5106492"/>
                <a:ext cx="532010" cy="532010"/>
              </a:xfrm>
              <a:prstGeom prst="ellipse">
                <a:avLst/>
              </a:prstGeom>
              <a:solidFill>
                <a:srgbClr val="E22145"/>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sp macro="" textlink="">
            <xdr:nvSpPr>
              <xdr:cNvPr id="988" name="Freeform 42">
                <a:extLst>
                  <a:ext uri="{FF2B5EF4-FFF2-40B4-BE49-F238E27FC236}">
                    <a16:creationId xmlns:a16="http://schemas.microsoft.com/office/drawing/2014/main" id="{CFB1A1D3-23AC-D02D-EAA3-B74B1C26F081}"/>
                  </a:ext>
                </a:extLst>
              </xdr:cNvPr>
              <xdr:cNvSpPr>
                <a:spLocks/>
              </xdr:cNvSpPr>
            </xdr:nvSpPr>
            <xdr:spPr bwMode="auto">
              <a:xfrm rot="10800000" flipH="1">
                <a:off x="5735786" y="5372497"/>
                <a:ext cx="532010" cy="266005"/>
              </a:xfrm>
              <a:custGeom>
                <a:avLst/>
                <a:gdLst>
                  <a:gd name="T0" fmla="*/ 0 w 936"/>
                  <a:gd name="T1" fmla="*/ 468 h 468"/>
                  <a:gd name="T2" fmla="*/ 0 w 936"/>
                  <a:gd name="T3" fmla="*/ 468 h 468"/>
                  <a:gd name="T4" fmla="*/ 936 w 936"/>
                  <a:gd name="T5" fmla="*/ 468 h 468"/>
                  <a:gd name="T6" fmla="*/ 936 w 936"/>
                  <a:gd name="T7" fmla="*/ 468 h 468"/>
                  <a:gd name="T8" fmla="*/ 468 w 936"/>
                  <a:gd name="T9" fmla="*/ 0 h 468"/>
                  <a:gd name="T10" fmla="*/ 0 w 936"/>
                  <a:gd name="T11" fmla="*/ 468 h 468"/>
                </a:gdLst>
                <a:ahLst/>
                <a:cxnLst>
                  <a:cxn ang="0">
                    <a:pos x="T0" y="T1"/>
                  </a:cxn>
                  <a:cxn ang="0">
                    <a:pos x="T2" y="T3"/>
                  </a:cxn>
                  <a:cxn ang="0">
                    <a:pos x="T4" y="T5"/>
                  </a:cxn>
                  <a:cxn ang="0">
                    <a:pos x="T6" y="T7"/>
                  </a:cxn>
                  <a:cxn ang="0">
                    <a:pos x="T8" y="T9"/>
                  </a:cxn>
                  <a:cxn ang="0">
                    <a:pos x="T10" y="T11"/>
                  </a:cxn>
                </a:cxnLst>
                <a:rect l="0" t="0" r="r" b="b"/>
                <a:pathLst>
                  <a:path w="936" h="468">
                    <a:moveTo>
                      <a:pt x="0" y="468"/>
                    </a:moveTo>
                    <a:cubicBezTo>
                      <a:pt x="0" y="468"/>
                      <a:pt x="0" y="468"/>
                      <a:pt x="0" y="468"/>
                    </a:cubicBezTo>
                    <a:cubicBezTo>
                      <a:pt x="936" y="468"/>
                      <a:pt x="936" y="468"/>
                      <a:pt x="936" y="468"/>
                    </a:cubicBezTo>
                    <a:cubicBezTo>
                      <a:pt x="936" y="468"/>
                      <a:pt x="936" y="468"/>
                      <a:pt x="936" y="468"/>
                    </a:cubicBezTo>
                    <a:cubicBezTo>
                      <a:pt x="936" y="210"/>
                      <a:pt x="726" y="0"/>
                      <a:pt x="468" y="0"/>
                    </a:cubicBezTo>
                    <a:cubicBezTo>
                      <a:pt x="209" y="0"/>
                      <a:pt x="0" y="210"/>
                      <a:pt x="0" y="468"/>
                    </a:cubicBezTo>
                    <a:close/>
                  </a:path>
                </a:pathLst>
              </a:custGeom>
              <a:solidFill>
                <a:srgbClr val="A61631"/>
              </a:solidFill>
              <a:ln>
                <a:noFill/>
              </a:ln>
            </xdr:spPr>
            <xdr:txBody>
              <a:bodyPr vert="horz" wrap="square" lIns="91440" tIns="45720" rIns="91440" bIns="45720" numCol="1" anchor="t" anchorCtr="0" compatLnSpc="1">
                <a:prstTxWarp prst="textNoShape">
                  <a:avLst/>
                </a:prstTxWarp>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endParaRPr kumimoji="0" lang="en-GB" sz="1800" b="0" i="0" u="none" strike="noStrike" kern="1200" cap="none" spc="0" normalizeH="0" baseline="0">
                  <a:ln>
                    <a:noFill/>
                  </a:ln>
                  <a:solidFill>
                    <a:srgbClr val="3C3C3C"/>
                  </a:solidFill>
                  <a:effectLst/>
                  <a:uLnTx/>
                  <a:uFillTx/>
                  <a:cs typeface="Arial" panose="020B0604020202020204" pitchFamily="34" charset="0"/>
                </a:endParaRPr>
              </a:p>
            </xdr:txBody>
          </xdr:sp>
        </xdr:grpSp>
        <xdr:sp macro="" textlink="">
          <xdr:nvSpPr>
            <xdr:cNvPr id="989" name="Rectangle 46">
              <a:extLst>
                <a:ext uri="{FF2B5EF4-FFF2-40B4-BE49-F238E27FC236}">
                  <a16:creationId xmlns:a16="http://schemas.microsoft.com/office/drawing/2014/main" id="{DBAFB37C-811D-C35B-9C47-6236F412836C}"/>
                </a:ext>
              </a:extLst>
            </xdr:cNvPr>
            <xdr:cNvSpPr/>
          </xdr:nvSpPr>
          <xdr:spPr>
            <a:xfrm flipH="1">
              <a:off x="6602562" y="1576715"/>
              <a:ext cx="3355447" cy="661361"/>
            </a:xfrm>
            <a:prstGeom prst="rect">
              <a:avLst/>
            </a:prstGeom>
          </xdr:spPr>
          <xdr:txBody>
            <a:bodyPr wrap="square">
              <a:spAutoFit/>
            </a:bodyPr>
            <a:lstStyle>
              <a:defPPr>
                <a:defRPr lang="en-US"/>
              </a:defPPr>
              <a:lvl1pPr marL="0" algn="l" defTabSz="457200" rtl="0" eaLnBrk="1" latinLnBrk="0" hangingPunct="1">
                <a:defRPr sz="1800" kern="1200">
                  <a:solidFill>
                    <a:srgbClr val="3C3C3C"/>
                  </a:solidFill>
                  <a:latin typeface="Calibri" panose="020F0502020204030204"/>
                </a:defRPr>
              </a:lvl1pPr>
              <a:lvl2pPr marL="457200" algn="l" defTabSz="457200" rtl="0" eaLnBrk="1" latinLnBrk="0" hangingPunct="1">
                <a:defRPr sz="1800" kern="1200">
                  <a:solidFill>
                    <a:srgbClr val="3C3C3C"/>
                  </a:solidFill>
                  <a:latin typeface="Calibri" panose="020F0502020204030204"/>
                </a:defRPr>
              </a:lvl2pPr>
              <a:lvl3pPr marL="914400" algn="l" defTabSz="457200" rtl="0" eaLnBrk="1" latinLnBrk="0" hangingPunct="1">
                <a:defRPr sz="1800" kern="1200">
                  <a:solidFill>
                    <a:srgbClr val="3C3C3C"/>
                  </a:solidFill>
                  <a:latin typeface="Calibri" panose="020F0502020204030204"/>
                </a:defRPr>
              </a:lvl3pPr>
              <a:lvl4pPr marL="1371600" algn="l" defTabSz="457200" rtl="0" eaLnBrk="1" latinLnBrk="0" hangingPunct="1">
                <a:defRPr sz="1800" kern="1200">
                  <a:solidFill>
                    <a:srgbClr val="3C3C3C"/>
                  </a:solidFill>
                  <a:latin typeface="Calibri" panose="020F0502020204030204"/>
                </a:defRPr>
              </a:lvl4pPr>
              <a:lvl5pPr marL="1828800" algn="l" defTabSz="457200" rtl="0" eaLnBrk="1" latinLnBrk="0" hangingPunct="1">
                <a:defRPr sz="1800" kern="1200">
                  <a:solidFill>
                    <a:srgbClr val="3C3C3C"/>
                  </a:solidFill>
                  <a:latin typeface="Calibri" panose="020F0502020204030204"/>
                </a:defRPr>
              </a:lvl5pPr>
              <a:lvl6pPr marL="2286000" algn="l" defTabSz="457200" rtl="0" eaLnBrk="1" latinLnBrk="0" hangingPunct="1">
                <a:defRPr sz="1800" kern="1200">
                  <a:solidFill>
                    <a:srgbClr val="3C3C3C"/>
                  </a:solidFill>
                  <a:latin typeface="Calibri" panose="020F0502020204030204"/>
                </a:defRPr>
              </a:lvl6pPr>
              <a:lvl7pPr marL="2743200" algn="l" defTabSz="457200" rtl="0" eaLnBrk="1" latinLnBrk="0" hangingPunct="1">
                <a:defRPr sz="1800" kern="1200">
                  <a:solidFill>
                    <a:srgbClr val="3C3C3C"/>
                  </a:solidFill>
                  <a:latin typeface="Calibri" panose="020F0502020204030204"/>
                </a:defRPr>
              </a:lvl7pPr>
              <a:lvl8pPr marL="3200400" algn="l" defTabSz="457200" rtl="0" eaLnBrk="1" latinLnBrk="0" hangingPunct="1">
                <a:defRPr sz="1800" kern="1200">
                  <a:solidFill>
                    <a:srgbClr val="3C3C3C"/>
                  </a:solidFill>
                  <a:latin typeface="Calibri" panose="020F0502020204030204"/>
                </a:defRPr>
              </a:lvl8pPr>
              <a:lvl9pPr marL="3657600" algn="l" defTabSz="457200" rtl="0" eaLnBrk="1" latinLnBrk="0" hangingPunct="1">
                <a:defRPr sz="1800" kern="1200">
                  <a:solidFill>
                    <a:srgbClr val="3C3C3C"/>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GRI GOVERNANCE </a:t>
              </a:r>
            </a:p>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4000" b="1" i="0" u="none" strike="noStrike" kern="1200" cap="none" spc="0" normalizeH="0" baseline="0">
                  <a:ln>
                    <a:noFill/>
                  </a:ln>
                  <a:solidFill>
                    <a:srgbClr val="485764"/>
                  </a:solidFill>
                  <a:effectLst/>
                  <a:uLnTx/>
                  <a:uFillTx/>
                  <a:cs typeface="Arial" panose="020B0604020202020204" pitchFamily="34" charset="0"/>
                </a:rPr>
                <a:t>DISCLOSURES </a:t>
              </a:r>
            </a:p>
          </xdr:txBody>
        </xdr:sp>
      </xdr:grpSp>
      <xdr:pic>
        <xdr:nvPicPr>
          <xdr:cNvPr id="990" name="Graphic 41">
            <a:extLst>
              <a:ext uri="{FF2B5EF4-FFF2-40B4-BE49-F238E27FC236}">
                <a16:creationId xmlns:a16="http://schemas.microsoft.com/office/drawing/2014/main" id="{FB990AB1-00E9-DED9-4E1E-83BD708A233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 uri="{96DAC541-7B7A-43D3-8B79-37D633B846F1}">
                <asvg:svgBlip xmlns:asvg="http://schemas.microsoft.com/office/drawing/2016/SVG/main" r:embed="rId18"/>
              </a:ext>
            </a:extLst>
          </a:blip>
          <a:stretch>
            <a:fillRect/>
          </a:stretch>
        </xdr:blipFill>
        <xdr:spPr>
          <a:xfrm>
            <a:off x="23137344" y="13049250"/>
            <a:ext cx="687224" cy="621927"/>
          </a:xfrm>
          <a:prstGeom prst="rect">
            <a:avLst/>
          </a:prstGeom>
        </xdr:spPr>
      </xdr:pic>
    </xdr:grpSp>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0</xdr:row>
      <xdr:rowOff>0</xdr:rowOff>
    </xdr:from>
    <xdr:ext cx="21257855" cy="198127"/>
    <xdr:pic>
      <xdr:nvPicPr>
        <xdr:cNvPr id="4" name="Picture 1">
          <a:extLst>
            <a:ext uri="{FF2B5EF4-FFF2-40B4-BE49-F238E27FC236}">
              <a16:creationId xmlns:a16="http://schemas.microsoft.com/office/drawing/2014/main" id="{F80D73B8-3C52-4FB2-8103-665DEF706A7D}"/>
            </a:ext>
          </a:extLst>
        </xdr:cNvPr>
        <xdr:cNvPicPr>
          <a:picLocks noChangeAspect="1"/>
        </xdr:cNvPicPr>
      </xdr:nvPicPr>
      <xdr:blipFill>
        <a:blip xmlns:r="http://schemas.openxmlformats.org/officeDocument/2006/relationships" r:embed="rId1"/>
        <a:stretch>
          <a:fillRect/>
        </a:stretch>
      </xdr:blipFill>
      <xdr:spPr>
        <a:xfrm>
          <a:off x="0" y="0"/>
          <a:ext cx="21257855" cy="198127"/>
        </a:xfrm>
        <a:prstGeom prst="rect">
          <a:avLst/>
        </a:prstGeom>
      </xdr:spPr>
    </xdr:pic>
    <xdr:clientData/>
  </xdr:oneCellAnchor>
  <xdr:oneCellAnchor>
    <xdr:from>
      <xdr:col>0</xdr:col>
      <xdr:colOff>0</xdr:colOff>
      <xdr:row>2</xdr:row>
      <xdr:rowOff>95250</xdr:rowOff>
    </xdr:from>
    <xdr:ext cx="4337406" cy="692287"/>
    <xdr:pic>
      <xdr:nvPicPr>
        <xdr:cNvPr id="6" name="Picture 2">
          <a:extLst>
            <a:ext uri="{FF2B5EF4-FFF2-40B4-BE49-F238E27FC236}">
              <a16:creationId xmlns:a16="http://schemas.microsoft.com/office/drawing/2014/main" id="{F67F85FC-1BFE-40F5-B08D-6D203EA6A0A4}"/>
            </a:ext>
          </a:extLst>
        </xdr:cNvPr>
        <xdr:cNvPicPr>
          <a:picLocks noChangeAspect="1"/>
        </xdr:cNvPicPr>
      </xdr:nvPicPr>
      <xdr:blipFill>
        <a:blip xmlns:r="http://schemas.openxmlformats.org/officeDocument/2006/relationships" r:embed="rId2"/>
        <a:stretch>
          <a:fillRect/>
        </a:stretch>
      </xdr:blipFill>
      <xdr:spPr>
        <a:xfrm>
          <a:off x="0" y="449036"/>
          <a:ext cx="4337406" cy="692287"/>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12307</xdr:rowOff>
    </xdr:from>
    <xdr:to>
      <xdr:col>14</xdr:col>
      <xdr:colOff>741893</xdr:colOff>
      <xdr:row>1</xdr:row>
      <xdr:rowOff>20484</xdr:rowOff>
    </xdr:to>
    <xdr:pic>
      <xdr:nvPicPr>
        <xdr:cNvPr id="3" name="Picture 2">
          <a:extLst>
            <a:ext uri="{FF2B5EF4-FFF2-40B4-BE49-F238E27FC236}">
              <a16:creationId xmlns:a16="http://schemas.microsoft.com/office/drawing/2014/main" id="{179064F9-8E19-4214-A1ED-D6277B660776}"/>
            </a:ext>
          </a:extLst>
        </xdr:cNvPr>
        <xdr:cNvPicPr>
          <a:picLocks noChangeAspect="1"/>
        </xdr:cNvPicPr>
      </xdr:nvPicPr>
      <xdr:blipFill>
        <a:blip xmlns:r="http://schemas.openxmlformats.org/officeDocument/2006/relationships" r:embed="rId1"/>
        <a:stretch>
          <a:fillRect/>
        </a:stretch>
      </xdr:blipFill>
      <xdr:spPr>
        <a:xfrm>
          <a:off x="0" y="12307"/>
          <a:ext cx="19398729" cy="192532"/>
        </a:xfrm>
        <a:prstGeom prst="rect">
          <a:avLst/>
        </a:prstGeom>
      </xdr:spPr>
    </xdr:pic>
    <xdr:clientData/>
  </xdr:twoCellAnchor>
  <xdr:twoCellAnchor editAs="oneCell">
    <xdr:from>
      <xdr:col>0</xdr:col>
      <xdr:colOff>0</xdr:colOff>
      <xdr:row>4</xdr:row>
      <xdr:rowOff>163285</xdr:rowOff>
    </xdr:from>
    <xdr:to>
      <xdr:col>1</xdr:col>
      <xdr:colOff>2459627</xdr:colOff>
      <xdr:row>8</xdr:row>
      <xdr:rowOff>130492</xdr:rowOff>
    </xdr:to>
    <xdr:pic>
      <xdr:nvPicPr>
        <xdr:cNvPr id="4" name="Picture 3">
          <a:extLst>
            <a:ext uri="{FF2B5EF4-FFF2-40B4-BE49-F238E27FC236}">
              <a16:creationId xmlns:a16="http://schemas.microsoft.com/office/drawing/2014/main" id="{8B238428-E7F5-4ABA-BF53-452014DCB48E}"/>
            </a:ext>
          </a:extLst>
        </xdr:cNvPr>
        <xdr:cNvPicPr>
          <a:picLocks noChangeAspect="1"/>
        </xdr:cNvPicPr>
      </xdr:nvPicPr>
      <xdr:blipFill>
        <a:blip xmlns:r="http://schemas.openxmlformats.org/officeDocument/2006/relationships" r:embed="rId2"/>
        <a:stretch>
          <a:fillRect/>
        </a:stretch>
      </xdr:blipFill>
      <xdr:spPr>
        <a:xfrm>
          <a:off x="0" y="925285"/>
          <a:ext cx="3948793" cy="71714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17266</xdr:colOff>
      <xdr:row>1</xdr:row>
      <xdr:rowOff>17145</xdr:rowOff>
    </xdr:to>
    <xdr:pic>
      <xdr:nvPicPr>
        <xdr:cNvPr id="2" name="Picture 1">
          <a:extLst>
            <a:ext uri="{FF2B5EF4-FFF2-40B4-BE49-F238E27FC236}">
              <a16:creationId xmlns:a16="http://schemas.microsoft.com/office/drawing/2014/main" id="{CAD4002C-1BD4-4042-A2BF-DD0B3D607284}"/>
            </a:ext>
          </a:extLst>
        </xdr:cNvPr>
        <xdr:cNvPicPr>
          <a:picLocks noChangeAspect="1"/>
        </xdr:cNvPicPr>
      </xdr:nvPicPr>
      <xdr:blipFill>
        <a:blip xmlns:r="http://schemas.openxmlformats.org/officeDocument/2006/relationships" r:embed="rId1"/>
        <a:stretch>
          <a:fillRect/>
        </a:stretch>
      </xdr:blipFill>
      <xdr:spPr>
        <a:xfrm>
          <a:off x="0" y="0"/>
          <a:ext cx="24672835" cy="200025"/>
        </a:xfrm>
        <a:prstGeom prst="rect">
          <a:avLst/>
        </a:prstGeom>
      </xdr:spPr>
    </xdr:pic>
    <xdr:clientData/>
  </xdr:twoCellAnchor>
  <xdr:twoCellAnchor editAs="oneCell">
    <xdr:from>
      <xdr:col>0</xdr:col>
      <xdr:colOff>47625</xdr:colOff>
      <xdr:row>4</xdr:row>
      <xdr:rowOff>155121</xdr:rowOff>
    </xdr:from>
    <xdr:to>
      <xdr:col>0</xdr:col>
      <xdr:colOff>3983718</xdr:colOff>
      <xdr:row>8</xdr:row>
      <xdr:rowOff>97563</xdr:rowOff>
    </xdr:to>
    <xdr:pic>
      <xdr:nvPicPr>
        <xdr:cNvPr id="3" name="Picture 2">
          <a:extLst>
            <a:ext uri="{FF2B5EF4-FFF2-40B4-BE49-F238E27FC236}">
              <a16:creationId xmlns:a16="http://schemas.microsoft.com/office/drawing/2014/main" id="{D533CA66-119B-4BD2-9503-B6704FC3B9A3}"/>
            </a:ext>
          </a:extLst>
        </xdr:cNvPr>
        <xdr:cNvPicPr>
          <a:picLocks noChangeAspect="1"/>
        </xdr:cNvPicPr>
      </xdr:nvPicPr>
      <xdr:blipFill>
        <a:blip xmlns:r="http://schemas.openxmlformats.org/officeDocument/2006/relationships" r:embed="rId2"/>
        <a:stretch>
          <a:fillRect/>
        </a:stretch>
      </xdr:blipFill>
      <xdr:spPr>
        <a:xfrm>
          <a:off x="47625" y="917121"/>
          <a:ext cx="3939268" cy="70761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2</xdr:rowOff>
    </xdr:from>
    <xdr:to>
      <xdr:col>24</xdr:col>
      <xdr:colOff>2387</xdr:colOff>
      <xdr:row>1</xdr:row>
      <xdr:rowOff>15240</xdr:rowOff>
    </xdr:to>
    <xdr:pic>
      <xdr:nvPicPr>
        <xdr:cNvPr id="4" name="Picture 3">
          <a:extLst>
            <a:ext uri="{FF2B5EF4-FFF2-40B4-BE49-F238E27FC236}">
              <a16:creationId xmlns:a16="http://schemas.microsoft.com/office/drawing/2014/main" id="{4686F62D-45D1-42C6-9888-13D4AED57603}"/>
            </a:ext>
          </a:extLst>
        </xdr:cNvPr>
        <xdr:cNvPicPr>
          <a:picLocks noChangeAspect="1"/>
        </xdr:cNvPicPr>
      </xdr:nvPicPr>
      <xdr:blipFill>
        <a:blip xmlns:r="http://schemas.openxmlformats.org/officeDocument/2006/relationships" r:embed="rId1"/>
        <a:stretch>
          <a:fillRect/>
        </a:stretch>
      </xdr:blipFill>
      <xdr:spPr>
        <a:xfrm>
          <a:off x="0" y="2"/>
          <a:ext cx="24928467" cy="200023"/>
        </a:xfrm>
        <a:prstGeom prst="rect">
          <a:avLst/>
        </a:prstGeom>
      </xdr:spPr>
    </xdr:pic>
    <xdr:clientData/>
  </xdr:twoCellAnchor>
  <xdr:twoCellAnchor editAs="oneCell">
    <xdr:from>
      <xdr:col>0</xdr:col>
      <xdr:colOff>47625</xdr:colOff>
      <xdr:row>4</xdr:row>
      <xdr:rowOff>155121</xdr:rowOff>
    </xdr:from>
    <xdr:to>
      <xdr:col>0</xdr:col>
      <xdr:colOff>3984353</xdr:colOff>
      <xdr:row>8</xdr:row>
      <xdr:rowOff>98198</xdr:rowOff>
    </xdr:to>
    <xdr:pic>
      <xdr:nvPicPr>
        <xdr:cNvPr id="5" name="Picture 4">
          <a:extLst>
            <a:ext uri="{FF2B5EF4-FFF2-40B4-BE49-F238E27FC236}">
              <a16:creationId xmlns:a16="http://schemas.microsoft.com/office/drawing/2014/main" id="{76EF96BA-1A1E-4C2F-9832-760FE0A66517}"/>
            </a:ext>
          </a:extLst>
        </xdr:cNvPr>
        <xdr:cNvPicPr>
          <a:picLocks noChangeAspect="1"/>
        </xdr:cNvPicPr>
      </xdr:nvPicPr>
      <xdr:blipFill>
        <a:blip xmlns:r="http://schemas.openxmlformats.org/officeDocument/2006/relationships" r:embed="rId2"/>
        <a:stretch>
          <a:fillRect/>
        </a:stretch>
      </xdr:blipFill>
      <xdr:spPr>
        <a:xfrm>
          <a:off x="47625" y="917121"/>
          <a:ext cx="3939268" cy="70761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17</xdr:col>
      <xdr:colOff>345874</xdr:colOff>
      <xdr:row>1</xdr:row>
      <xdr:rowOff>19051</xdr:rowOff>
    </xdr:to>
    <xdr:pic>
      <xdr:nvPicPr>
        <xdr:cNvPr id="3" name="Picture 2">
          <a:extLst>
            <a:ext uri="{FF2B5EF4-FFF2-40B4-BE49-F238E27FC236}">
              <a16:creationId xmlns:a16="http://schemas.microsoft.com/office/drawing/2014/main" id="{6F77E2AC-D2E5-4EA1-945A-014EC1D49C54}"/>
            </a:ext>
          </a:extLst>
        </xdr:cNvPr>
        <xdr:cNvPicPr>
          <a:picLocks noChangeAspect="1"/>
        </xdr:cNvPicPr>
      </xdr:nvPicPr>
      <xdr:blipFill>
        <a:blip xmlns:r="http://schemas.openxmlformats.org/officeDocument/2006/relationships" r:embed="rId1"/>
        <a:stretch>
          <a:fillRect/>
        </a:stretch>
      </xdr:blipFill>
      <xdr:spPr>
        <a:xfrm>
          <a:off x="0" y="1"/>
          <a:ext cx="25014728" cy="190500"/>
        </a:xfrm>
        <a:prstGeom prst="rect">
          <a:avLst/>
        </a:prstGeom>
      </xdr:spPr>
    </xdr:pic>
    <xdr:clientData/>
  </xdr:twoCellAnchor>
  <xdr:twoCellAnchor editAs="oneCell">
    <xdr:from>
      <xdr:col>0</xdr:col>
      <xdr:colOff>47625</xdr:colOff>
      <xdr:row>4</xdr:row>
      <xdr:rowOff>155121</xdr:rowOff>
    </xdr:from>
    <xdr:to>
      <xdr:col>0</xdr:col>
      <xdr:colOff>3979273</xdr:colOff>
      <xdr:row>8</xdr:row>
      <xdr:rowOff>93118</xdr:rowOff>
    </xdr:to>
    <xdr:pic>
      <xdr:nvPicPr>
        <xdr:cNvPr id="4" name="Picture 3">
          <a:extLst>
            <a:ext uri="{FF2B5EF4-FFF2-40B4-BE49-F238E27FC236}">
              <a16:creationId xmlns:a16="http://schemas.microsoft.com/office/drawing/2014/main" id="{54D26FBF-5C7C-4954-A8CB-D348AE1BC1C0}"/>
            </a:ext>
          </a:extLst>
        </xdr:cNvPr>
        <xdr:cNvPicPr>
          <a:picLocks noChangeAspect="1"/>
        </xdr:cNvPicPr>
      </xdr:nvPicPr>
      <xdr:blipFill>
        <a:blip xmlns:r="http://schemas.openxmlformats.org/officeDocument/2006/relationships" r:embed="rId2"/>
        <a:stretch>
          <a:fillRect/>
        </a:stretch>
      </xdr:blipFill>
      <xdr:spPr>
        <a:xfrm>
          <a:off x="47625" y="917121"/>
          <a:ext cx="3939268" cy="70761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934880</xdr:colOff>
      <xdr:row>1</xdr:row>
      <xdr:rowOff>16509</xdr:rowOff>
    </xdr:to>
    <xdr:pic>
      <xdr:nvPicPr>
        <xdr:cNvPr id="4" name="Picture 3">
          <a:extLst>
            <a:ext uri="{FF2B5EF4-FFF2-40B4-BE49-F238E27FC236}">
              <a16:creationId xmlns:a16="http://schemas.microsoft.com/office/drawing/2014/main" id="{246A2D74-641C-4101-9973-897282D393B0}"/>
            </a:ext>
          </a:extLst>
        </xdr:cNvPr>
        <xdr:cNvPicPr>
          <a:picLocks noChangeAspect="1"/>
        </xdr:cNvPicPr>
      </xdr:nvPicPr>
      <xdr:blipFill>
        <a:blip xmlns:r="http://schemas.openxmlformats.org/officeDocument/2006/relationships" r:embed="rId1"/>
        <a:stretch>
          <a:fillRect/>
        </a:stretch>
      </xdr:blipFill>
      <xdr:spPr>
        <a:xfrm>
          <a:off x="1" y="0"/>
          <a:ext cx="15786259" cy="199389"/>
        </a:xfrm>
        <a:prstGeom prst="rect">
          <a:avLst/>
        </a:prstGeom>
      </xdr:spPr>
    </xdr:pic>
    <xdr:clientData/>
  </xdr:twoCellAnchor>
  <xdr:twoCellAnchor editAs="oneCell">
    <xdr:from>
      <xdr:col>0</xdr:col>
      <xdr:colOff>47625</xdr:colOff>
      <xdr:row>4</xdr:row>
      <xdr:rowOff>155121</xdr:rowOff>
    </xdr:from>
    <xdr:to>
      <xdr:col>0</xdr:col>
      <xdr:colOff>3984353</xdr:colOff>
      <xdr:row>8</xdr:row>
      <xdr:rowOff>98198</xdr:rowOff>
    </xdr:to>
    <xdr:pic>
      <xdr:nvPicPr>
        <xdr:cNvPr id="5" name="Picture 4">
          <a:extLst>
            <a:ext uri="{FF2B5EF4-FFF2-40B4-BE49-F238E27FC236}">
              <a16:creationId xmlns:a16="http://schemas.microsoft.com/office/drawing/2014/main" id="{03DC8E58-7737-429D-973E-C3BDA442F921}"/>
            </a:ext>
          </a:extLst>
        </xdr:cNvPr>
        <xdr:cNvPicPr>
          <a:picLocks noChangeAspect="1"/>
        </xdr:cNvPicPr>
      </xdr:nvPicPr>
      <xdr:blipFill>
        <a:blip xmlns:r="http://schemas.openxmlformats.org/officeDocument/2006/relationships" r:embed="rId2"/>
        <a:stretch>
          <a:fillRect/>
        </a:stretch>
      </xdr:blipFill>
      <xdr:spPr>
        <a:xfrm>
          <a:off x="47625" y="917121"/>
          <a:ext cx="3939268" cy="70761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0</xdr:col>
      <xdr:colOff>49530</xdr:colOff>
      <xdr:row>4</xdr:row>
      <xdr:rowOff>155121</xdr:rowOff>
    </xdr:from>
    <xdr:ext cx="4214042" cy="657223"/>
    <xdr:pic>
      <xdr:nvPicPr>
        <xdr:cNvPr id="2" name="Picture 6">
          <a:extLst>
            <a:ext uri="{FF2B5EF4-FFF2-40B4-BE49-F238E27FC236}">
              <a16:creationId xmlns:a16="http://schemas.microsoft.com/office/drawing/2014/main" id="{AFB5520A-D523-304F-A911-41AFB789FF88}"/>
            </a:ext>
          </a:extLst>
        </xdr:cNvPr>
        <xdr:cNvPicPr>
          <a:picLocks noChangeAspect="1"/>
        </xdr:cNvPicPr>
      </xdr:nvPicPr>
      <xdr:blipFill>
        <a:blip xmlns:r="http://schemas.openxmlformats.org/officeDocument/2006/relationships" r:embed="rId1"/>
        <a:stretch>
          <a:fillRect/>
        </a:stretch>
      </xdr:blipFill>
      <xdr:spPr>
        <a:xfrm>
          <a:off x="49530" y="967921"/>
          <a:ext cx="4214042" cy="657223"/>
        </a:xfrm>
        <a:prstGeom prst="rect">
          <a:avLst/>
        </a:prstGeom>
      </xdr:spPr>
    </xdr:pic>
    <xdr:clientData/>
  </xdr:oneCellAnchor>
  <xdr:oneCellAnchor>
    <xdr:from>
      <xdr:col>0</xdr:col>
      <xdr:colOff>0</xdr:colOff>
      <xdr:row>0</xdr:row>
      <xdr:rowOff>0</xdr:rowOff>
    </xdr:from>
    <xdr:ext cx="26416430" cy="190500"/>
    <xdr:pic>
      <xdr:nvPicPr>
        <xdr:cNvPr id="3" name="Picture 7">
          <a:extLst>
            <a:ext uri="{FF2B5EF4-FFF2-40B4-BE49-F238E27FC236}">
              <a16:creationId xmlns:a16="http://schemas.microsoft.com/office/drawing/2014/main" id="{81087E69-AF39-F44C-9597-6078F800B567}"/>
            </a:ext>
          </a:extLst>
        </xdr:cNvPr>
        <xdr:cNvPicPr>
          <a:picLocks noChangeAspect="1"/>
        </xdr:cNvPicPr>
      </xdr:nvPicPr>
      <xdr:blipFill>
        <a:blip xmlns:r="http://schemas.openxmlformats.org/officeDocument/2006/relationships" r:embed="rId2"/>
        <a:stretch>
          <a:fillRect/>
        </a:stretch>
      </xdr:blipFill>
      <xdr:spPr>
        <a:xfrm>
          <a:off x="0" y="0"/>
          <a:ext cx="26416430" cy="190500"/>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editAs="oneCell">
    <xdr:from>
      <xdr:col>0</xdr:col>
      <xdr:colOff>47625</xdr:colOff>
      <xdr:row>4</xdr:row>
      <xdr:rowOff>155121</xdr:rowOff>
    </xdr:from>
    <xdr:to>
      <xdr:col>1</xdr:col>
      <xdr:colOff>94343</xdr:colOff>
      <xdr:row>8</xdr:row>
      <xdr:rowOff>97563</xdr:rowOff>
    </xdr:to>
    <xdr:pic>
      <xdr:nvPicPr>
        <xdr:cNvPr id="4" name="Picture 3">
          <a:extLst>
            <a:ext uri="{FF2B5EF4-FFF2-40B4-BE49-F238E27FC236}">
              <a16:creationId xmlns:a16="http://schemas.microsoft.com/office/drawing/2014/main" id="{4FEED297-21F2-4626-84DD-30DF95D1F4BD}"/>
            </a:ext>
          </a:extLst>
        </xdr:cNvPr>
        <xdr:cNvPicPr>
          <a:picLocks noChangeAspect="1"/>
        </xdr:cNvPicPr>
      </xdr:nvPicPr>
      <xdr:blipFill>
        <a:blip xmlns:r="http://schemas.openxmlformats.org/officeDocument/2006/relationships" r:embed="rId1"/>
        <a:stretch>
          <a:fillRect/>
        </a:stretch>
      </xdr:blipFill>
      <xdr:spPr>
        <a:xfrm>
          <a:off x="47625" y="917121"/>
          <a:ext cx="3939268" cy="707617"/>
        </a:xfrm>
        <a:prstGeom prst="rect">
          <a:avLst/>
        </a:prstGeom>
      </xdr:spPr>
    </xdr:pic>
    <xdr:clientData/>
  </xdr:twoCellAnchor>
  <xdr:twoCellAnchor editAs="oneCell">
    <xdr:from>
      <xdr:col>0</xdr:col>
      <xdr:colOff>0</xdr:colOff>
      <xdr:row>0</xdr:row>
      <xdr:rowOff>2</xdr:rowOff>
    </xdr:from>
    <xdr:to>
      <xdr:col>15</xdr:col>
      <xdr:colOff>212634</xdr:colOff>
      <xdr:row>1</xdr:row>
      <xdr:rowOff>1</xdr:rowOff>
    </xdr:to>
    <xdr:pic>
      <xdr:nvPicPr>
        <xdr:cNvPr id="5" name="Picture 4">
          <a:extLst>
            <a:ext uri="{FF2B5EF4-FFF2-40B4-BE49-F238E27FC236}">
              <a16:creationId xmlns:a16="http://schemas.microsoft.com/office/drawing/2014/main" id="{2816529F-71C2-446B-A9DB-50E5498EB9A6}"/>
            </a:ext>
          </a:extLst>
        </xdr:cNvPr>
        <xdr:cNvPicPr>
          <a:picLocks noChangeAspect="1"/>
        </xdr:cNvPicPr>
      </xdr:nvPicPr>
      <xdr:blipFill>
        <a:blip xmlns:r="http://schemas.openxmlformats.org/officeDocument/2006/relationships" r:embed="rId2"/>
        <a:stretch>
          <a:fillRect/>
        </a:stretch>
      </xdr:blipFill>
      <xdr:spPr>
        <a:xfrm>
          <a:off x="0" y="2"/>
          <a:ext cx="24456722" cy="17991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47625</xdr:colOff>
      <xdr:row>4</xdr:row>
      <xdr:rowOff>155121</xdr:rowOff>
    </xdr:from>
    <xdr:to>
      <xdr:col>0</xdr:col>
      <xdr:colOff>3984353</xdr:colOff>
      <xdr:row>8</xdr:row>
      <xdr:rowOff>98198</xdr:rowOff>
    </xdr:to>
    <xdr:pic>
      <xdr:nvPicPr>
        <xdr:cNvPr id="4" name="Picture 3">
          <a:extLst>
            <a:ext uri="{FF2B5EF4-FFF2-40B4-BE49-F238E27FC236}">
              <a16:creationId xmlns:a16="http://schemas.microsoft.com/office/drawing/2014/main" id="{165E96B8-4CAC-4C79-8274-FB9B9DD49238}"/>
            </a:ext>
          </a:extLst>
        </xdr:cNvPr>
        <xdr:cNvPicPr>
          <a:picLocks noChangeAspect="1"/>
        </xdr:cNvPicPr>
      </xdr:nvPicPr>
      <xdr:blipFill>
        <a:blip xmlns:r="http://schemas.openxmlformats.org/officeDocument/2006/relationships" r:embed="rId1"/>
        <a:stretch>
          <a:fillRect/>
        </a:stretch>
      </xdr:blipFill>
      <xdr:spPr>
        <a:xfrm>
          <a:off x="47625" y="917121"/>
          <a:ext cx="3939268" cy="707617"/>
        </a:xfrm>
        <a:prstGeom prst="rect">
          <a:avLst/>
        </a:prstGeom>
      </xdr:spPr>
    </xdr:pic>
    <xdr:clientData/>
  </xdr:twoCellAnchor>
  <xdr:twoCellAnchor editAs="oneCell">
    <xdr:from>
      <xdr:col>0</xdr:col>
      <xdr:colOff>0</xdr:colOff>
      <xdr:row>0</xdr:row>
      <xdr:rowOff>0</xdr:rowOff>
    </xdr:from>
    <xdr:to>
      <xdr:col>12</xdr:col>
      <xdr:colOff>898337</xdr:colOff>
      <xdr:row>1</xdr:row>
      <xdr:rowOff>0</xdr:rowOff>
    </xdr:to>
    <xdr:pic>
      <xdr:nvPicPr>
        <xdr:cNvPr id="5" name="Picture 4">
          <a:extLst>
            <a:ext uri="{FF2B5EF4-FFF2-40B4-BE49-F238E27FC236}">
              <a16:creationId xmlns:a16="http://schemas.microsoft.com/office/drawing/2014/main" id="{256EEAD3-671F-4E5C-BE99-0F7CD2546E6D}"/>
            </a:ext>
          </a:extLst>
        </xdr:cNvPr>
        <xdr:cNvPicPr>
          <a:picLocks noChangeAspect="1"/>
        </xdr:cNvPicPr>
      </xdr:nvPicPr>
      <xdr:blipFill>
        <a:blip xmlns:r="http://schemas.openxmlformats.org/officeDocument/2006/relationships" r:embed="rId2"/>
        <a:stretch>
          <a:fillRect/>
        </a:stretch>
      </xdr:blipFill>
      <xdr:spPr>
        <a:xfrm>
          <a:off x="0" y="0"/>
          <a:ext cx="25071427" cy="17859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47625</xdr:colOff>
      <xdr:row>4</xdr:row>
      <xdr:rowOff>155121</xdr:rowOff>
    </xdr:from>
    <xdr:to>
      <xdr:col>0</xdr:col>
      <xdr:colOff>4020847</xdr:colOff>
      <xdr:row>8</xdr:row>
      <xdr:rowOff>93753</xdr:rowOff>
    </xdr:to>
    <xdr:pic>
      <xdr:nvPicPr>
        <xdr:cNvPr id="2" name="Picture 3">
          <a:extLst>
            <a:ext uri="{FF2B5EF4-FFF2-40B4-BE49-F238E27FC236}">
              <a16:creationId xmlns:a16="http://schemas.microsoft.com/office/drawing/2014/main" id="{66252877-C638-7F4E-A8E2-0A382AD63B52}"/>
            </a:ext>
          </a:extLst>
        </xdr:cNvPr>
        <xdr:cNvPicPr>
          <a:picLocks noChangeAspect="1"/>
        </xdr:cNvPicPr>
      </xdr:nvPicPr>
      <xdr:blipFill>
        <a:blip xmlns:r="http://schemas.openxmlformats.org/officeDocument/2006/relationships" r:embed="rId1"/>
        <a:stretch>
          <a:fillRect/>
        </a:stretch>
      </xdr:blipFill>
      <xdr:spPr>
        <a:xfrm>
          <a:off x="47625" y="917121"/>
          <a:ext cx="3968142" cy="700632"/>
        </a:xfrm>
        <a:prstGeom prst="rect">
          <a:avLst/>
        </a:prstGeom>
      </xdr:spPr>
    </xdr:pic>
    <xdr:clientData/>
  </xdr:twoCellAnchor>
  <xdr:twoCellAnchor editAs="oneCell">
    <xdr:from>
      <xdr:col>0</xdr:col>
      <xdr:colOff>1</xdr:colOff>
      <xdr:row>0</xdr:row>
      <xdr:rowOff>0</xdr:rowOff>
    </xdr:from>
    <xdr:to>
      <xdr:col>13</xdr:col>
      <xdr:colOff>974633</xdr:colOff>
      <xdr:row>1</xdr:row>
      <xdr:rowOff>0</xdr:rowOff>
    </xdr:to>
    <xdr:pic>
      <xdr:nvPicPr>
        <xdr:cNvPr id="3" name="Picture 4">
          <a:extLst>
            <a:ext uri="{FF2B5EF4-FFF2-40B4-BE49-F238E27FC236}">
              <a16:creationId xmlns:a16="http://schemas.microsoft.com/office/drawing/2014/main" id="{104E07B6-BD19-E646-842E-F76C2738C42C}"/>
            </a:ext>
          </a:extLst>
        </xdr:cNvPr>
        <xdr:cNvPicPr>
          <a:picLocks noChangeAspect="1"/>
        </xdr:cNvPicPr>
      </xdr:nvPicPr>
      <xdr:blipFill>
        <a:blip xmlns:r="http://schemas.openxmlformats.org/officeDocument/2006/relationships" r:embed="rId2"/>
        <a:stretch>
          <a:fillRect/>
        </a:stretch>
      </xdr:blipFill>
      <xdr:spPr>
        <a:xfrm>
          <a:off x="1" y="0"/>
          <a:ext cx="24939532" cy="1905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0</xdr:col>
      <xdr:colOff>47625</xdr:colOff>
      <xdr:row>4</xdr:row>
      <xdr:rowOff>155121</xdr:rowOff>
    </xdr:from>
    <xdr:ext cx="3968142" cy="683698"/>
    <xdr:pic>
      <xdr:nvPicPr>
        <xdr:cNvPr id="2" name="Picture 3">
          <a:extLst>
            <a:ext uri="{FF2B5EF4-FFF2-40B4-BE49-F238E27FC236}">
              <a16:creationId xmlns:a16="http://schemas.microsoft.com/office/drawing/2014/main" id="{62BA82C2-AE7A-AE41-8081-906E9FCE3EC3}"/>
            </a:ext>
          </a:extLst>
        </xdr:cNvPr>
        <xdr:cNvPicPr>
          <a:picLocks noChangeAspect="1"/>
        </xdr:cNvPicPr>
      </xdr:nvPicPr>
      <xdr:blipFill>
        <a:blip xmlns:r="http://schemas.openxmlformats.org/officeDocument/2006/relationships" r:embed="rId1"/>
        <a:stretch>
          <a:fillRect/>
        </a:stretch>
      </xdr:blipFill>
      <xdr:spPr>
        <a:xfrm>
          <a:off x="47625" y="917121"/>
          <a:ext cx="3968142" cy="683698"/>
        </a:xfrm>
        <a:prstGeom prst="rect">
          <a:avLst/>
        </a:prstGeom>
      </xdr:spPr>
    </xdr:pic>
    <xdr:clientData/>
  </xdr:oneCellAnchor>
  <xdr:oneCellAnchor>
    <xdr:from>
      <xdr:col>0</xdr:col>
      <xdr:colOff>1</xdr:colOff>
      <xdr:row>0</xdr:row>
      <xdr:rowOff>0</xdr:rowOff>
    </xdr:from>
    <xdr:ext cx="24884499" cy="186267"/>
    <xdr:pic>
      <xdr:nvPicPr>
        <xdr:cNvPr id="6" name="Picture 4">
          <a:extLst>
            <a:ext uri="{FF2B5EF4-FFF2-40B4-BE49-F238E27FC236}">
              <a16:creationId xmlns:a16="http://schemas.microsoft.com/office/drawing/2014/main" id="{37626011-E19E-BC4C-BB90-6B8C3C0378B0}"/>
            </a:ext>
          </a:extLst>
        </xdr:cNvPr>
        <xdr:cNvPicPr>
          <a:picLocks noChangeAspect="1"/>
        </xdr:cNvPicPr>
      </xdr:nvPicPr>
      <xdr:blipFill>
        <a:blip xmlns:r="http://schemas.openxmlformats.org/officeDocument/2006/relationships" r:embed="rId2"/>
        <a:stretch>
          <a:fillRect/>
        </a:stretch>
      </xdr:blipFill>
      <xdr:spPr>
        <a:xfrm>
          <a:off x="1" y="0"/>
          <a:ext cx="24884499" cy="186267"/>
        </a:xfrm>
        <a:prstGeom prst="rect">
          <a:avLst/>
        </a:prstGeom>
      </xdr:spPr>
    </xdr:pic>
    <xdr:clientData/>
  </xdr:oneCellAnchor>
</xdr:wsDr>
</file>

<file path=xl/persons/person.xml><?xml version="1.0" encoding="utf-8"?>
<personList xmlns="http://schemas.microsoft.com/office/spreadsheetml/2018/threadedcomments" xmlns:x="http://schemas.openxmlformats.org/spreadsheetml/2006/main">
  <person displayName="Naila IDANI" id="{14437A6F-6A03-E043-AFBC-04CF76B2F299}" userId="naila.idani@endeavourmining.com" providerId="PeoplePicker"/>
  <person displayName="Laura Brangwin" id="{F2D70297-B798-7941-B4C4-25EE89AE136F}" userId="laura.brangwin@endeavourmining.com" providerId="PeoplePicker"/>
  <person displayName="Stefan Karolidis" id="{D26E6AE1-0917-A24A-A243-04D5C32BE7C2}" userId="stefan.karolidis@endeavourmining.com" providerId="PeoplePicker"/>
  <person displayName="Alex Buck" id="{AA4CB029-419F-3946-980E-752C52698D96}" userId="S::alex.buck@endeavourmining.com::a1683f00-8aae-4904-a1fa-9653e4928658" providerId="AD"/>
</personList>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F18" dT="2024-02-23T11:01:45.70" personId="{AA4CB029-419F-3946-980E-752C52698D96}" id="{3B77B146-C78B-4630-BB56-749D49469A02}">
    <text xml:space="preserve">@Naila IDANI  please update the photo - speak to @Laura Brangwin </text>
    <mentions>
      <mention mentionpersonId="{14437A6F-6A03-E043-AFBC-04CF76B2F299}" mentionId="{E2040EA6-7106-4BA8-A97C-9EE5D0AAF404}" startIndex="0" length="12"/>
      <mention mentionpersonId="{F2D70297-B798-7941-B4C4-25EE89AE136F}" mentionId="{89D35D32-7AC6-4DD0-88F3-04E5AB91803E}" startIndex="49" length="15"/>
    </mentions>
  </threadedComment>
  <threadedComment ref="Q65" dT="2024-02-23T11:02:14.04" personId="{AA4CB029-419F-3946-980E-752C52698D96}" id="{A3B0FF24-F02D-4428-933D-5736BCFCCD86}">
    <text>@Stefan Karolidis please can you review the tabs and update accordingly.</text>
    <mentions>
      <mention mentionpersonId="{D26E6AE1-0917-A24A-A243-04D5C32BE7C2}" mentionId="{3ABC7BB4-EDDD-4E7B-99E3-DAA7F275ED08}" startIndex="0" length="17"/>
    </mentions>
  </threadedComment>
</ThreadedComments>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microsoft.com/office/2019/04/relationships/documenttask" Target="../documenttasks/documenttask1.xml"/><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FB2823-D4F8-4FC3-8DB7-881AA189BC00}">
  <sheetPr>
    <pageSetUpPr autoPageBreaks="0"/>
  </sheetPr>
  <dimension ref="A2:Q65"/>
  <sheetViews>
    <sheetView showGridLines="0" zoomScale="10" zoomScaleNormal="32" workbookViewId="0">
      <selection activeCell="A2" sqref="A2"/>
    </sheetView>
  </sheetViews>
  <sheetFormatPr defaultColWidth="8.54296875" defaultRowHeight="14.5" x14ac:dyDescent="0.35"/>
  <cols>
    <col min="1" max="1" width="15.453125" customWidth="1"/>
    <col min="2" max="2" width="33" customWidth="1"/>
    <col min="3" max="3" width="50" bestFit="1" customWidth="1"/>
    <col min="4" max="4" width="54.453125" bestFit="1" customWidth="1"/>
    <col min="5" max="5" width="59.453125" bestFit="1" customWidth="1"/>
    <col min="6" max="6" width="59" bestFit="1" customWidth="1"/>
    <col min="7" max="15" width="20.453125" customWidth="1"/>
  </cols>
  <sheetData>
    <row r="2" spans="1:1" x14ac:dyDescent="0.35">
      <c r="A2" t="e" vm="1">
        <v>#VALUE!</v>
      </c>
    </row>
    <row r="18" spans="6:6" x14ac:dyDescent="0.35"/>
    <row r="46" spans="2:10" ht="15" customHeight="1" x14ac:dyDescent="0.35">
      <c r="B46" s="249"/>
      <c r="C46" s="249"/>
      <c r="D46" s="249"/>
      <c r="E46" s="249"/>
      <c r="F46" s="249"/>
      <c r="G46" s="249"/>
      <c r="H46" s="249"/>
      <c r="I46" s="249"/>
      <c r="J46" s="249"/>
    </row>
    <row r="47" spans="2:10" ht="15" customHeight="1" x14ac:dyDescent="0.35">
      <c r="B47" s="249"/>
      <c r="C47" s="249"/>
      <c r="D47" s="249"/>
      <c r="E47" s="249"/>
      <c r="F47" s="249"/>
      <c r="G47" s="249"/>
      <c r="H47" s="249"/>
      <c r="I47" s="249"/>
      <c r="J47" s="249"/>
    </row>
    <row r="48" spans="2:10" ht="15" customHeight="1" x14ac:dyDescent="0.35">
      <c r="B48" s="249"/>
      <c r="C48" s="249"/>
      <c r="D48" s="249"/>
      <c r="E48" s="249"/>
      <c r="F48" s="249"/>
      <c r="G48" s="249"/>
      <c r="H48" s="249"/>
      <c r="I48" s="249"/>
      <c r="J48" s="249"/>
    </row>
    <row r="49" spans="2:10" ht="15" customHeight="1" x14ac:dyDescent="0.35">
      <c r="B49" s="249"/>
      <c r="C49" s="249"/>
      <c r="D49" s="249"/>
      <c r="E49" s="249"/>
      <c r="F49" s="249"/>
      <c r="G49" s="249"/>
      <c r="H49" s="249"/>
      <c r="I49" s="249"/>
      <c r="J49" s="249"/>
    </row>
    <row r="50" spans="2:10" ht="15" customHeight="1" x14ac:dyDescent="0.35">
      <c r="B50" s="249"/>
      <c r="C50" s="249"/>
      <c r="D50" s="249"/>
      <c r="E50" s="249"/>
      <c r="F50" s="249"/>
      <c r="G50" s="249"/>
      <c r="H50" s="249"/>
      <c r="I50" s="249"/>
      <c r="J50" s="249"/>
    </row>
    <row r="51" spans="2:10" ht="15" customHeight="1" x14ac:dyDescent="0.35">
      <c r="B51" s="249"/>
      <c r="C51" s="249"/>
      <c r="D51" s="249"/>
      <c r="E51" s="249"/>
      <c r="F51" s="249"/>
      <c r="G51" s="249"/>
      <c r="H51" s="249"/>
      <c r="I51" s="249"/>
      <c r="J51" s="249"/>
    </row>
    <row r="53" spans="2:10" ht="33.5" x14ac:dyDescent="0.35">
      <c r="B53" s="249"/>
      <c r="C53" s="249"/>
      <c r="D53" s="249"/>
      <c r="E53" s="249"/>
      <c r="F53" s="249"/>
      <c r="G53" s="249"/>
      <c r="H53" s="249"/>
      <c r="I53" s="249"/>
      <c r="J53" s="249"/>
    </row>
    <row r="54" spans="2:10" ht="33.5" x14ac:dyDescent="0.35">
      <c r="B54" s="249"/>
      <c r="C54" s="249"/>
      <c r="D54" s="249"/>
      <c r="E54" s="249"/>
      <c r="F54" s="249"/>
      <c r="G54" s="249"/>
      <c r="H54" s="249"/>
      <c r="I54" s="249"/>
      <c r="J54" s="249"/>
    </row>
    <row r="55" spans="2:10" ht="33.5" x14ac:dyDescent="0.35">
      <c r="B55" s="249"/>
      <c r="C55" s="249"/>
      <c r="D55" s="249"/>
      <c r="E55" s="249"/>
      <c r="F55" s="249"/>
      <c r="G55" s="249"/>
      <c r="H55" s="249"/>
      <c r="I55" s="249"/>
      <c r="J55" s="249"/>
    </row>
    <row r="56" spans="2:10" ht="33.5" x14ac:dyDescent="0.35">
      <c r="B56" s="249"/>
      <c r="C56" s="249"/>
      <c r="D56" s="249"/>
      <c r="E56" s="249"/>
      <c r="F56" s="249"/>
      <c r="G56" s="249"/>
      <c r="H56" s="249"/>
      <c r="I56" s="249"/>
      <c r="J56" s="249"/>
    </row>
    <row r="57" spans="2:10" ht="33.5" x14ac:dyDescent="0.35">
      <c r="B57" s="249"/>
      <c r="C57" s="249"/>
      <c r="D57" s="249"/>
      <c r="E57" s="249"/>
      <c r="F57" s="249"/>
      <c r="G57" s="249"/>
      <c r="H57" s="249"/>
      <c r="I57" s="249"/>
      <c r="J57" s="249"/>
    </row>
    <row r="58" spans="2:10" ht="33.5" x14ac:dyDescent="0.35">
      <c r="B58" s="249"/>
      <c r="C58" s="249"/>
      <c r="D58" s="249"/>
      <c r="E58" s="249"/>
      <c r="F58" s="249"/>
      <c r="G58" s="249"/>
      <c r="H58" s="249"/>
      <c r="I58" s="249"/>
      <c r="J58" s="249"/>
    </row>
    <row r="60" spans="2:10" ht="33.5" x14ac:dyDescent="0.35">
      <c r="B60" s="249"/>
      <c r="C60" s="249"/>
      <c r="D60" s="249"/>
      <c r="E60" s="249"/>
      <c r="F60" s="249"/>
      <c r="G60" s="249"/>
      <c r="H60" s="249"/>
      <c r="I60" s="249"/>
      <c r="J60" s="249"/>
    </row>
    <row r="61" spans="2:10" ht="33.5" x14ac:dyDescent="0.35">
      <c r="B61" s="249"/>
      <c r="C61" s="249"/>
      <c r="D61" s="249"/>
      <c r="E61" s="249"/>
      <c r="F61" s="249"/>
      <c r="G61" s="249"/>
      <c r="H61" s="249"/>
      <c r="I61" s="249"/>
      <c r="J61" s="249"/>
    </row>
    <row r="62" spans="2:10" ht="33.5" x14ac:dyDescent="0.35">
      <c r="B62" s="249"/>
      <c r="C62" s="249"/>
      <c r="D62" s="249"/>
      <c r="E62" s="249"/>
      <c r="F62" s="249"/>
      <c r="G62" s="249"/>
      <c r="H62" s="249"/>
      <c r="I62" s="249"/>
      <c r="J62" s="249"/>
    </row>
    <row r="63" spans="2:10" ht="33.5" x14ac:dyDescent="0.35">
      <c r="B63" s="249"/>
      <c r="C63" s="249"/>
      <c r="D63" s="249"/>
      <c r="E63" s="249"/>
      <c r="F63" s="249"/>
      <c r="G63" s="249"/>
      <c r="H63" s="249"/>
      <c r="I63" s="249"/>
      <c r="J63" s="249"/>
    </row>
    <row r="64" spans="2:10" ht="33.5" x14ac:dyDescent="0.35">
      <c r="B64" s="249"/>
      <c r="C64" s="249"/>
      <c r="D64" s="249"/>
      <c r="E64" s="249"/>
      <c r="F64" s="249"/>
      <c r="G64" s="249"/>
      <c r="H64" s="249"/>
      <c r="I64" s="249"/>
      <c r="J64" s="249"/>
    </row>
    <row r="65" spans="2:17" ht="409.5" customHeight="1" x14ac:dyDescent="0.35">
      <c r="B65" s="249"/>
      <c r="C65" s="249"/>
      <c r="D65" s="249"/>
      <c r="E65" s="249"/>
      <c r="F65" s="249"/>
      <c r="G65" s="249"/>
      <c r="H65" s="249"/>
      <c r="I65" s="249"/>
      <c r="J65" s="249"/>
    </row>
  </sheetData>
  <pageMargins left="0.7" right="0.7" top="0.75" bottom="0.75" header="0.3" footer="0.3"/>
  <pageSetup paperSize="9"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C5E217-9CC0-6F40-9AB0-F7714D497437}">
  <dimension ref="A8:L221"/>
  <sheetViews>
    <sheetView showGridLines="0" zoomScale="70" zoomScaleNormal="70" workbookViewId="0">
      <selection activeCell="A221" sqref="A221:D221"/>
    </sheetView>
  </sheetViews>
  <sheetFormatPr defaultColWidth="8.81640625" defaultRowHeight="14.5" x14ac:dyDescent="0.35"/>
  <cols>
    <col min="1" max="1" width="20.453125" style="502" customWidth="1"/>
    <col min="2" max="2" width="48.1796875" style="506" customWidth="1"/>
    <col min="3" max="3" width="56.81640625" style="506" customWidth="1"/>
    <col min="4" max="4" width="48.453125" style="502" customWidth="1"/>
    <col min="5" max="5" width="34.81640625" style="502" customWidth="1"/>
    <col min="6" max="6" width="29.81640625" style="506" customWidth="1"/>
    <col min="7" max="7" width="12.453125" style="502" customWidth="1"/>
    <col min="8" max="16384" width="8.81640625" style="502"/>
  </cols>
  <sheetData>
    <row r="8" spans="1:7" ht="25" x14ac:dyDescent="0.35">
      <c r="A8" s="621" t="s">
        <v>577</v>
      </c>
      <c r="B8" s="622"/>
      <c r="C8" s="622"/>
      <c r="D8" s="622"/>
      <c r="E8" s="622"/>
      <c r="F8" s="622"/>
      <c r="G8" s="622"/>
    </row>
    <row r="9" spans="1:7" ht="16" customHeight="1" x14ac:dyDescent="0.35">
      <c r="A9" s="623" t="s">
        <v>578</v>
      </c>
      <c r="B9" s="624"/>
      <c r="C9" s="625" t="s">
        <v>579</v>
      </c>
      <c r="D9" s="626"/>
      <c r="E9" s="626"/>
      <c r="F9" s="626"/>
      <c r="G9" s="627"/>
    </row>
    <row r="10" spans="1:7" ht="20.25" customHeight="1" x14ac:dyDescent="0.35">
      <c r="A10" s="628" t="s">
        <v>580</v>
      </c>
      <c r="B10" s="629"/>
      <c r="C10" s="630" t="s">
        <v>581</v>
      </c>
      <c r="D10" s="631"/>
      <c r="E10" s="631"/>
      <c r="F10" s="631"/>
      <c r="G10" s="632"/>
    </row>
    <row r="11" spans="1:7" ht="20.25" customHeight="1" x14ac:dyDescent="0.35">
      <c r="A11" s="636" t="s">
        <v>582</v>
      </c>
      <c r="B11" s="637"/>
      <c r="C11" s="638" t="s">
        <v>431</v>
      </c>
      <c r="D11" s="639"/>
      <c r="E11" s="639"/>
      <c r="F11" s="639"/>
      <c r="G11" s="640"/>
    </row>
    <row r="12" spans="1:7" ht="20.25" customHeight="1" x14ac:dyDescent="0.35">
      <c r="A12" s="507"/>
      <c r="B12" s="508"/>
      <c r="C12" s="509"/>
      <c r="D12" s="507"/>
      <c r="E12" s="510"/>
      <c r="F12" s="508"/>
      <c r="G12" s="511"/>
    </row>
    <row r="13" spans="1:7" ht="20.25" customHeight="1" x14ac:dyDescent="0.35">
      <c r="A13" s="641" t="s">
        <v>583</v>
      </c>
      <c r="B13" s="643" t="s">
        <v>584</v>
      </c>
      <c r="C13" s="645" t="s">
        <v>585</v>
      </c>
      <c r="D13" s="647" t="s">
        <v>586</v>
      </c>
      <c r="E13" s="648"/>
      <c r="F13" s="649"/>
      <c r="G13" s="650" t="s">
        <v>587</v>
      </c>
    </row>
    <row r="14" spans="1:7" ht="20.25" customHeight="1" x14ac:dyDescent="0.35">
      <c r="A14" s="642"/>
      <c r="B14" s="644"/>
      <c r="C14" s="646"/>
      <c r="D14" s="512" t="s">
        <v>588</v>
      </c>
      <c r="E14" s="513" t="s">
        <v>589</v>
      </c>
      <c r="F14" s="514" t="s">
        <v>590</v>
      </c>
      <c r="G14" s="651"/>
    </row>
    <row r="15" spans="1:7" ht="20" x14ac:dyDescent="0.35">
      <c r="A15" s="633" t="s">
        <v>591</v>
      </c>
      <c r="B15" s="634"/>
      <c r="C15" s="634"/>
      <c r="D15" s="634"/>
      <c r="E15" s="634"/>
      <c r="F15" s="634"/>
      <c r="G15" s="635"/>
    </row>
    <row r="16" spans="1:7" x14ac:dyDescent="0.35">
      <c r="A16" s="583" t="s">
        <v>592</v>
      </c>
      <c r="B16" s="515" t="s">
        <v>593</v>
      </c>
      <c r="C16" s="516" t="s">
        <v>594</v>
      </c>
      <c r="D16" s="605" t="s">
        <v>595</v>
      </c>
      <c r="E16" s="606"/>
      <c r="F16" s="606"/>
      <c r="G16" s="607"/>
    </row>
    <row r="17" spans="1:12" ht="29" x14ac:dyDescent="0.35">
      <c r="A17" s="584"/>
      <c r="B17" s="515" t="s">
        <v>596</v>
      </c>
      <c r="C17" s="516" t="s">
        <v>597</v>
      </c>
      <c r="D17" s="608"/>
      <c r="E17" s="609"/>
      <c r="F17" s="609"/>
      <c r="G17" s="610"/>
    </row>
    <row r="18" spans="1:12" ht="30" customHeight="1" x14ac:dyDescent="0.35">
      <c r="A18" s="584"/>
      <c r="B18" s="515" t="s">
        <v>598</v>
      </c>
      <c r="C18" s="516" t="s">
        <v>597</v>
      </c>
      <c r="D18" s="608"/>
      <c r="E18" s="609"/>
      <c r="F18" s="609"/>
      <c r="G18" s="610"/>
      <c r="H18" s="517"/>
    </row>
    <row r="19" spans="1:12" x14ac:dyDescent="0.35">
      <c r="A19" s="584"/>
      <c r="B19" s="515" t="s">
        <v>599</v>
      </c>
      <c r="C19" s="516" t="s">
        <v>597</v>
      </c>
      <c r="D19" s="608"/>
      <c r="E19" s="609"/>
      <c r="F19" s="609"/>
      <c r="G19" s="610"/>
    </row>
    <row r="20" spans="1:12" x14ac:dyDescent="0.35">
      <c r="A20" s="584"/>
      <c r="B20" s="515" t="s">
        <v>600</v>
      </c>
      <c r="C20" s="516" t="s">
        <v>601</v>
      </c>
      <c r="D20" s="608"/>
      <c r="E20" s="609"/>
      <c r="F20" s="609"/>
      <c r="G20" s="610"/>
    </row>
    <row r="21" spans="1:12" s="503" customFormat="1" ht="29" x14ac:dyDescent="0.35">
      <c r="A21" s="584"/>
      <c r="B21" s="515" t="s">
        <v>602</v>
      </c>
      <c r="C21" s="516" t="s">
        <v>603</v>
      </c>
      <c r="D21" s="518"/>
      <c r="E21" s="518"/>
      <c r="F21" s="516"/>
      <c r="G21" s="611"/>
      <c r="H21" s="502"/>
      <c r="I21" s="502"/>
      <c r="J21" s="502"/>
      <c r="K21" s="502"/>
      <c r="L21" s="502"/>
    </row>
    <row r="22" spans="1:12" ht="101.5" x14ac:dyDescent="0.35">
      <c r="A22" s="584"/>
      <c r="B22" s="515" t="s">
        <v>604</v>
      </c>
      <c r="C22" s="516" t="s">
        <v>424</v>
      </c>
      <c r="D22" s="519" t="s">
        <v>605</v>
      </c>
      <c r="E22" s="518" t="s">
        <v>606</v>
      </c>
      <c r="F22" s="516"/>
      <c r="G22" s="611"/>
    </row>
    <row r="23" spans="1:12" x14ac:dyDescent="0.35">
      <c r="A23" s="584"/>
      <c r="B23" s="515" t="s">
        <v>607</v>
      </c>
      <c r="C23" s="516" t="s">
        <v>424</v>
      </c>
      <c r="D23" s="518"/>
      <c r="E23" s="518"/>
      <c r="F23" s="516"/>
      <c r="G23" s="611"/>
    </row>
    <row r="24" spans="1:12" x14ac:dyDescent="0.35">
      <c r="A24" s="584"/>
      <c r="B24" s="515" t="s">
        <v>608</v>
      </c>
      <c r="C24" s="516" t="s">
        <v>609</v>
      </c>
      <c r="D24" s="518"/>
      <c r="E24" s="518"/>
      <c r="F24" s="516"/>
      <c r="G24" s="611"/>
    </row>
    <row r="25" spans="1:12" ht="29" x14ac:dyDescent="0.35">
      <c r="A25" s="584"/>
      <c r="B25" s="520" t="s">
        <v>610</v>
      </c>
      <c r="C25" s="516" t="s">
        <v>611</v>
      </c>
      <c r="D25" s="518"/>
      <c r="E25" s="518"/>
      <c r="F25" s="516"/>
      <c r="G25" s="611"/>
    </row>
    <row r="26" spans="1:12" x14ac:dyDescent="0.35">
      <c r="A26" s="584"/>
      <c r="B26" s="520" t="s">
        <v>612</v>
      </c>
      <c r="C26" s="516" t="s">
        <v>613</v>
      </c>
      <c r="D26" s="518"/>
      <c r="E26" s="518"/>
      <c r="F26" s="516"/>
      <c r="G26" s="611"/>
    </row>
    <row r="27" spans="1:12" ht="29" x14ac:dyDescent="0.35">
      <c r="A27" s="584"/>
      <c r="B27" s="520" t="s">
        <v>614</v>
      </c>
      <c r="C27" s="516" t="s">
        <v>615</v>
      </c>
      <c r="D27" s="518"/>
      <c r="E27" s="518"/>
      <c r="F27" s="516"/>
      <c r="G27" s="611"/>
    </row>
    <row r="28" spans="1:12" ht="29" x14ac:dyDescent="0.35">
      <c r="A28" s="584"/>
      <c r="B28" s="520" t="s">
        <v>616</v>
      </c>
      <c r="C28" s="516" t="s">
        <v>617</v>
      </c>
      <c r="D28" s="518"/>
      <c r="E28" s="518"/>
      <c r="F28" s="516"/>
      <c r="G28" s="611"/>
    </row>
    <row r="29" spans="1:12" ht="29" x14ac:dyDescent="0.35">
      <c r="A29" s="584"/>
      <c r="B29" s="520" t="s">
        <v>618</v>
      </c>
      <c r="C29" s="516" t="s">
        <v>619</v>
      </c>
      <c r="D29" s="518"/>
      <c r="E29" s="518"/>
      <c r="F29" s="516"/>
      <c r="G29" s="611"/>
    </row>
    <row r="30" spans="1:12" x14ac:dyDescent="0.35">
      <c r="A30" s="584"/>
      <c r="B30" s="520" t="s">
        <v>620</v>
      </c>
      <c r="C30" s="516" t="s">
        <v>621</v>
      </c>
      <c r="D30" s="518"/>
      <c r="E30" s="518"/>
      <c r="F30" s="516"/>
      <c r="G30" s="611"/>
    </row>
    <row r="31" spans="1:12" x14ac:dyDescent="0.35">
      <c r="A31" s="584"/>
      <c r="B31" s="520" t="s">
        <v>622</v>
      </c>
      <c r="C31" s="516" t="s">
        <v>623</v>
      </c>
      <c r="D31" s="518"/>
      <c r="E31" s="518"/>
      <c r="F31" s="516"/>
      <c r="G31" s="611"/>
    </row>
    <row r="32" spans="1:12" ht="29" x14ac:dyDescent="0.35">
      <c r="A32" s="584"/>
      <c r="B32" s="520" t="s">
        <v>624</v>
      </c>
      <c r="C32" s="516" t="s">
        <v>625</v>
      </c>
      <c r="D32" s="518"/>
      <c r="E32" s="518"/>
      <c r="F32" s="516"/>
      <c r="G32" s="611"/>
    </row>
    <row r="33" spans="1:8" ht="29" x14ac:dyDescent="0.35">
      <c r="A33" s="584"/>
      <c r="B33" s="520" t="s">
        <v>626</v>
      </c>
      <c r="C33" s="516" t="s">
        <v>627</v>
      </c>
      <c r="D33" s="518"/>
      <c r="E33" s="518"/>
      <c r="F33" s="516"/>
      <c r="G33" s="611"/>
    </row>
    <row r="34" spans="1:8" x14ac:dyDescent="0.35">
      <c r="A34" s="584"/>
      <c r="B34" s="520" t="s">
        <v>628</v>
      </c>
      <c r="C34" s="516" t="s">
        <v>629</v>
      </c>
      <c r="D34" s="518"/>
      <c r="E34" s="518"/>
      <c r="F34" s="516"/>
      <c r="G34" s="611"/>
    </row>
    <row r="35" spans="1:8" x14ac:dyDescent="0.35">
      <c r="A35" s="584"/>
      <c r="B35" s="520" t="s">
        <v>630</v>
      </c>
      <c r="C35" s="516" t="s">
        <v>631</v>
      </c>
      <c r="D35" s="516"/>
      <c r="E35" s="518"/>
      <c r="F35" s="516"/>
      <c r="G35" s="611"/>
    </row>
    <row r="36" spans="1:8" x14ac:dyDescent="0.35">
      <c r="A36" s="584"/>
      <c r="B36" s="520" t="s">
        <v>632</v>
      </c>
      <c r="C36" s="516" t="s">
        <v>633</v>
      </c>
      <c r="D36" s="516"/>
      <c r="E36" s="518"/>
      <c r="F36" s="516"/>
      <c r="G36" s="611"/>
    </row>
    <row r="37" spans="1:8" ht="29" x14ac:dyDescent="0.35">
      <c r="A37" s="584"/>
      <c r="B37" s="520" t="s">
        <v>634</v>
      </c>
      <c r="C37" s="516" t="s">
        <v>635</v>
      </c>
      <c r="D37" s="516"/>
      <c r="E37" s="518"/>
      <c r="F37" s="516"/>
      <c r="G37" s="611"/>
    </row>
    <row r="38" spans="1:8" x14ac:dyDescent="0.35">
      <c r="A38" s="584"/>
      <c r="B38" s="520" t="s">
        <v>636</v>
      </c>
      <c r="C38" s="516" t="s">
        <v>637</v>
      </c>
      <c r="D38" s="516"/>
      <c r="E38" s="518"/>
      <c r="F38" s="516"/>
      <c r="G38" s="611"/>
    </row>
    <row r="39" spans="1:8" x14ac:dyDescent="0.35">
      <c r="A39" s="584"/>
      <c r="B39" s="520" t="s">
        <v>638</v>
      </c>
      <c r="C39" s="516" t="s">
        <v>639</v>
      </c>
      <c r="D39" s="516"/>
      <c r="E39" s="518"/>
      <c r="F39" s="516"/>
      <c r="G39" s="611"/>
    </row>
    <row r="40" spans="1:8" x14ac:dyDescent="0.35">
      <c r="A40" s="584"/>
      <c r="B40" s="520" t="s">
        <v>640</v>
      </c>
      <c r="C40" s="516" t="s">
        <v>641</v>
      </c>
      <c r="D40" s="516"/>
      <c r="E40" s="518"/>
      <c r="F40" s="516"/>
      <c r="G40" s="611"/>
    </row>
    <row r="41" spans="1:8" ht="29" x14ac:dyDescent="0.35">
      <c r="A41" s="584"/>
      <c r="B41" s="520" t="s">
        <v>642</v>
      </c>
      <c r="C41" s="516" t="s">
        <v>643</v>
      </c>
      <c r="D41" s="516"/>
      <c r="E41" s="518"/>
      <c r="F41" s="516"/>
      <c r="G41" s="611"/>
    </row>
    <row r="42" spans="1:8" ht="29" x14ac:dyDescent="0.35">
      <c r="A42" s="584"/>
      <c r="B42" s="520" t="s">
        <v>644</v>
      </c>
      <c r="C42" s="516" t="s">
        <v>645</v>
      </c>
      <c r="D42" s="516"/>
      <c r="E42" s="518"/>
      <c r="F42" s="516"/>
      <c r="G42" s="611"/>
    </row>
    <row r="43" spans="1:8" ht="159.5" x14ac:dyDescent="0.35">
      <c r="A43" s="584"/>
      <c r="B43" s="520" t="s">
        <v>646</v>
      </c>
      <c r="C43" s="516" t="s">
        <v>647</v>
      </c>
      <c r="D43" s="516"/>
      <c r="E43" s="518"/>
      <c r="F43" s="516"/>
      <c r="G43" s="611"/>
    </row>
    <row r="44" spans="1:8" x14ac:dyDescent="0.35">
      <c r="A44" s="584"/>
      <c r="B44" s="520" t="s">
        <v>648</v>
      </c>
      <c r="C44" s="516" t="s">
        <v>649</v>
      </c>
      <c r="D44" s="516"/>
      <c r="E44" s="518"/>
      <c r="F44" s="516"/>
      <c r="G44" s="611"/>
    </row>
    <row r="45" spans="1:8" x14ac:dyDescent="0.35">
      <c r="A45" s="591"/>
      <c r="B45" s="521" t="s">
        <v>650</v>
      </c>
      <c r="C45" s="522" t="s">
        <v>651</v>
      </c>
      <c r="D45" s="516"/>
      <c r="E45" s="518"/>
      <c r="F45" s="516"/>
      <c r="G45" s="612"/>
    </row>
    <row r="46" spans="1:8" ht="20" x14ac:dyDescent="0.35">
      <c r="A46" s="613" t="s">
        <v>652</v>
      </c>
      <c r="B46" s="614"/>
      <c r="C46" s="614"/>
      <c r="D46" s="614"/>
      <c r="E46" s="614"/>
      <c r="F46" s="614"/>
      <c r="G46" s="615"/>
    </row>
    <row r="47" spans="1:8" x14ac:dyDescent="0.35">
      <c r="A47" s="616" t="s">
        <v>653</v>
      </c>
      <c r="B47" s="523" t="s">
        <v>654</v>
      </c>
      <c r="C47" s="522" t="s">
        <v>655</v>
      </c>
      <c r="D47" s="617" t="s">
        <v>656</v>
      </c>
      <c r="E47" s="618"/>
      <c r="F47" s="618"/>
      <c r="G47" s="619"/>
      <c r="H47" s="517"/>
    </row>
    <row r="48" spans="1:8" x14ac:dyDescent="0.35">
      <c r="A48" s="616"/>
      <c r="B48" s="521" t="s">
        <v>657</v>
      </c>
      <c r="C48" s="522" t="s">
        <v>658</v>
      </c>
      <c r="D48" s="620"/>
      <c r="E48" s="618"/>
      <c r="F48" s="618"/>
      <c r="G48" s="619"/>
    </row>
    <row r="49" spans="1:12" ht="28" x14ac:dyDescent="0.35">
      <c r="A49" s="524" t="s">
        <v>659</v>
      </c>
      <c r="B49" s="525"/>
      <c r="C49" s="525"/>
      <c r="D49" s="525"/>
      <c r="E49" s="525"/>
      <c r="F49" s="525"/>
      <c r="G49" s="526"/>
    </row>
    <row r="50" spans="1:12" s="503" customFormat="1" ht="29" x14ac:dyDescent="0.35">
      <c r="A50" s="573" t="s">
        <v>660</v>
      </c>
      <c r="B50" s="515" t="s">
        <v>661</v>
      </c>
      <c r="C50" s="516" t="s">
        <v>662</v>
      </c>
      <c r="D50" s="518"/>
      <c r="E50" s="518"/>
      <c r="F50" s="516"/>
      <c r="G50" s="518" t="s">
        <v>663</v>
      </c>
      <c r="H50" s="502"/>
      <c r="I50" s="502"/>
      <c r="J50" s="502"/>
      <c r="K50" s="502"/>
      <c r="L50" s="502"/>
    </row>
    <row r="51" spans="1:12" ht="29" x14ac:dyDescent="0.35">
      <c r="A51" s="573"/>
      <c r="B51" s="515" t="s">
        <v>664</v>
      </c>
      <c r="C51" s="516" t="s">
        <v>665</v>
      </c>
      <c r="D51" s="518"/>
      <c r="E51" s="518"/>
      <c r="F51" s="516"/>
      <c r="G51" s="518" t="s">
        <v>475</v>
      </c>
    </row>
    <row r="52" spans="1:12" ht="304.5" x14ac:dyDescent="0.35">
      <c r="A52" s="573"/>
      <c r="B52" s="515" t="s">
        <v>666</v>
      </c>
      <c r="C52" s="516" t="s">
        <v>665</v>
      </c>
      <c r="D52" s="518"/>
      <c r="E52" s="518"/>
      <c r="F52" s="516"/>
      <c r="G52" s="518" t="s">
        <v>476</v>
      </c>
    </row>
    <row r="53" spans="1:12" x14ac:dyDescent="0.35">
      <c r="A53" s="524" t="s">
        <v>667</v>
      </c>
      <c r="B53" s="525"/>
      <c r="C53" s="525"/>
      <c r="D53" s="525"/>
      <c r="E53" s="525"/>
      <c r="F53" s="525"/>
      <c r="G53" s="526"/>
    </row>
    <row r="54" spans="1:12" ht="28" x14ac:dyDescent="0.35">
      <c r="A54" s="528" t="s">
        <v>514</v>
      </c>
      <c r="B54" s="515" t="s">
        <v>668</v>
      </c>
      <c r="C54" s="516" t="s">
        <v>669</v>
      </c>
      <c r="D54" s="518"/>
      <c r="E54" s="518"/>
      <c r="F54" s="516"/>
      <c r="G54" s="518" t="s">
        <v>670</v>
      </c>
    </row>
    <row r="55" spans="1:12" ht="29" x14ac:dyDescent="0.35">
      <c r="A55" s="573" t="s">
        <v>508</v>
      </c>
      <c r="B55" s="515" t="s">
        <v>671</v>
      </c>
      <c r="C55" s="516" t="s">
        <v>672</v>
      </c>
      <c r="D55" s="518"/>
      <c r="E55" s="518"/>
      <c r="F55" s="516"/>
      <c r="G55" s="518" t="s">
        <v>480</v>
      </c>
    </row>
    <row r="56" spans="1:12" ht="29" x14ac:dyDescent="0.35">
      <c r="A56" s="573"/>
      <c r="B56" s="515" t="s">
        <v>673</v>
      </c>
      <c r="C56" s="516" t="s">
        <v>674</v>
      </c>
      <c r="D56" s="518"/>
      <c r="E56" s="518"/>
      <c r="F56" s="516"/>
      <c r="G56" s="518" t="s">
        <v>481</v>
      </c>
    </row>
    <row r="57" spans="1:12" ht="29" x14ac:dyDescent="0.35">
      <c r="A57" s="573"/>
      <c r="B57" s="515" t="s">
        <v>675</v>
      </c>
      <c r="C57" s="516" t="s">
        <v>676</v>
      </c>
      <c r="D57" s="518"/>
      <c r="E57" s="518"/>
      <c r="F57" s="516"/>
      <c r="G57" s="518" t="s">
        <v>482</v>
      </c>
    </row>
    <row r="58" spans="1:12" ht="29" x14ac:dyDescent="0.35">
      <c r="A58" s="573"/>
      <c r="B58" s="515" t="s">
        <v>677</v>
      </c>
      <c r="C58" s="516" t="s">
        <v>678</v>
      </c>
      <c r="D58" s="518"/>
      <c r="E58" s="518"/>
      <c r="F58" s="516"/>
      <c r="G58" s="518" t="s">
        <v>483</v>
      </c>
    </row>
    <row r="59" spans="1:12" ht="29" x14ac:dyDescent="0.35">
      <c r="A59" s="573"/>
      <c r="B59" s="515" t="s">
        <v>679</v>
      </c>
      <c r="C59" s="516" t="s">
        <v>678</v>
      </c>
      <c r="D59" s="518"/>
      <c r="E59" s="518"/>
      <c r="F59" s="516"/>
      <c r="G59" s="518" t="s">
        <v>484</v>
      </c>
    </row>
    <row r="60" spans="1:12" ht="29" x14ac:dyDescent="0.35">
      <c r="A60" s="573"/>
      <c r="B60" s="515" t="s">
        <v>680</v>
      </c>
      <c r="C60" s="516" t="s">
        <v>681</v>
      </c>
      <c r="D60" s="518"/>
      <c r="E60" s="518"/>
      <c r="F60" s="516"/>
      <c r="G60" s="518" t="s">
        <v>485</v>
      </c>
    </row>
    <row r="61" spans="1:12" ht="43.5" x14ac:dyDescent="0.35">
      <c r="A61" s="573"/>
      <c r="B61" s="515" t="s">
        <v>682</v>
      </c>
      <c r="C61" s="516" t="s">
        <v>681</v>
      </c>
      <c r="D61" s="518"/>
      <c r="E61" s="518"/>
      <c r="F61" s="516"/>
      <c r="G61" s="518" t="s">
        <v>486</v>
      </c>
    </row>
    <row r="62" spans="1:12" ht="29" x14ac:dyDescent="0.35">
      <c r="A62" s="573"/>
      <c r="B62" s="515" t="s">
        <v>683</v>
      </c>
      <c r="C62" s="516" t="s">
        <v>684</v>
      </c>
      <c r="D62" s="518"/>
      <c r="E62" s="518"/>
      <c r="F62" s="516"/>
      <c r="G62" s="518" t="s">
        <v>487</v>
      </c>
    </row>
    <row r="63" spans="1:12" ht="29" x14ac:dyDescent="0.35">
      <c r="A63" s="573"/>
      <c r="B63" s="515" t="s">
        <v>685</v>
      </c>
      <c r="C63" s="516" t="s">
        <v>686</v>
      </c>
      <c r="D63" s="518"/>
      <c r="E63" s="518"/>
      <c r="F63" s="516"/>
      <c r="G63" s="518" t="s">
        <v>488</v>
      </c>
    </row>
    <row r="64" spans="1:12" ht="409.5" x14ac:dyDescent="0.35">
      <c r="A64" s="573"/>
      <c r="B64" s="515" t="s">
        <v>687</v>
      </c>
      <c r="C64" s="516"/>
      <c r="D64" s="516" t="s">
        <v>688</v>
      </c>
      <c r="E64" s="518" t="s">
        <v>689</v>
      </c>
      <c r="F64" s="516" t="s">
        <v>690</v>
      </c>
      <c r="G64" s="518" t="s">
        <v>691</v>
      </c>
    </row>
    <row r="65" spans="1:7" x14ac:dyDescent="0.35">
      <c r="A65" s="574" t="s">
        <v>692</v>
      </c>
      <c r="B65" s="575"/>
      <c r="C65" s="575"/>
      <c r="D65" s="575"/>
      <c r="E65" s="575"/>
      <c r="F65" s="575"/>
      <c r="G65" s="576"/>
    </row>
    <row r="66" spans="1:7" ht="43.5" x14ac:dyDescent="0.35">
      <c r="A66" s="528" t="s">
        <v>514</v>
      </c>
      <c r="B66" s="515" t="s">
        <v>668</v>
      </c>
      <c r="C66" s="516" t="s">
        <v>693</v>
      </c>
      <c r="D66" s="518"/>
      <c r="E66" s="518"/>
      <c r="F66" s="516"/>
      <c r="G66" s="516" t="s">
        <v>694</v>
      </c>
    </row>
    <row r="67" spans="1:7" ht="43.5" x14ac:dyDescent="0.35">
      <c r="A67" s="590" t="s">
        <v>505</v>
      </c>
      <c r="B67" s="515" t="s">
        <v>695</v>
      </c>
      <c r="C67" s="516" t="s">
        <v>696</v>
      </c>
      <c r="D67" s="518"/>
      <c r="E67" s="518"/>
      <c r="F67" s="516"/>
      <c r="G67" s="518" t="s">
        <v>496</v>
      </c>
    </row>
    <row r="68" spans="1:7" ht="29" x14ac:dyDescent="0.35">
      <c r="A68" s="590"/>
      <c r="B68" s="515" t="s">
        <v>697</v>
      </c>
      <c r="C68" s="516" t="s">
        <v>698</v>
      </c>
      <c r="D68" s="518"/>
      <c r="E68" s="518"/>
      <c r="F68" s="516"/>
      <c r="G68" s="518" t="s">
        <v>497</v>
      </c>
    </row>
    <row r="69" spans="1:7" ht="116" x14ac:dyDescent="0.35">
      <c r="A69" s="590"/>
      <c r="B69" s="515" t="s">
        <v>699</v>
      </c>
      <c r="C69" s="516" t="s">
        <v>518</v>
      </c>
      <c r="D69" s="518"/>
      <c r="E69" s="518"/>
      <c r="F69" s="516"/>
      <c r="G69" s="518" t="s">
        <v>498</v>
      </c>
    </row>
    <row r="70" spans="1:7" x14ac:dyDescent="0.35">
      <c r="A70" s="602" t="s">
        <v>700</v>
      </c>
      <c r="B70" s="603"/>
      <c r="C70" s="603"/>
      <c r="D70" s="603"/>
      <c r="E70" s="603"/>
      <c r="F70" s="603"/>
      <c r="G70" s="604"/>
    </row>
    <row r="71" spans="1:7" ht="43.5" x14ac:dyDescent="0.35">
      <c r="A71" s="528" t="s">
        <v>514</v>
      </c>
      <c r="B71" s="515" t="s">
        <v>668</v>
      </c>
      <c r="C71" s="519" t="s">
        <v>701</v>
      </c>
      <c r="D71" s="518"/>
      <c r="E71" s="518"/>
      <c r="F71" s="516"/>
      <c r="G71" s="516" t="s">
        <v>702</v>
      </c>
    </row>
    <row r="72" spans="1:7" s="503" customFormat="1" x14ac:dyDescent="0.35">
      <c r="A72" s="599" t="s">
        <v>703</v>
      </c>
      <c r="B72" s="515" t="s">
        <v>704</v>
      </c>
      <c r="C72" s="516" t="s">
        <v>705</v>
      </c>
      <c r="D72" s="518"/>
      <c r="E72" s="529"/>
      <c r="F72" s="516"/>
      <c r="G72" s="518" t="s">
        <v>458</v>
      </c>
    </row>
    <row r="73" spans="1:7" s="503" customFormat="1" x14ac:dyDescent="0.35">
      <c r="A73" s="600"/>
      <c r="B73" s="515" t="s">
        <v>706</v>
      </c>
      <c r="C73" s="516" t="s">
        <v>705</v>
      </c>
      <c r="D73" s="518"/>
      <c r="E73" s="529"/>
      <c r="F73" s="516"/>
      <c r="G73" s="518" t="s">
        <v>459</v>
      </c>
    </row>
    <row r="74" spans="1:7" s="503" customFormat="1" x14ac:dyDescent="0.35">
      <c r="A74" s="600"/>
      <c r="B74" s="515" t="s">
        <v>707</v>
      </c>
      <c r="C74" s="516" t="s">
        <v>705</v>
      </c>
      <c r="D74" s="518"/>
      <c r="E74" s="529"/>
      <c r="F74" s="516"/>
      <c r="G74" s="518"/>
    </row>
    <row r="75" spans="1:7" s="503" customFormat="1" x14ac:dyDescent="0.35">
      <c r="A75" s="600"/>
      <c r="B75" s="515" t="s">
        <v>708</v>
      </c>
      <c r="C75" s="516" t="s">
        <v>705</v>
      </c>
      <c r="D75" s="518"/>
      <c r="E75" s="529"/>
      <c r="F75" s="516"/>
      <c r="G75" s="518" t="s">
        <v>460</v>
      </c>
    </row>
    <row r="76" spans="1:7" s="503" customFormat="1" x14ac:dyDescent="0.35">
      <c r="A76" s="600"/>
      <c r="B76" s="515" t="s">
        <v>709</v>
      </c>
      <c r="C76" s="516" t="s">
        <v>705</v>
      </c>
      <c r="D76" s="518"/>
      <c r="E76" s="529"/>
      <c r="F76" s="516"/>
      <c r="G76" s="518" t="s">
        <v>710</v>
      </c>
    </row>
    <row r="77" spans="1:7" s="503" customFormat="1" x14ac:dyDescent="0.35">
      <c r="A77" s="600"/>
      <c r="B77" s="515" t="s">
        <v>711</v>
      </c>
      <c r="C77" s="516" t="s">
        <v>705</v>
      </c>
      <c r="D77" s="518"/>
      <c r="E77" s="529"/>
      <c r="F77" s="516"/>
      <c r="G77" s="518" t="s">
        <v>462</v>
      </c>
    </row>
    <row r="78" spans="1:7" s="503" customFormat="1" x14ac:dyDescent="0.35">
      <c r="A78" s="600"/>
      <c r="B78" s="515" t="s">
        <v>712</v>
      </c>
      <c r="C78" s="516" t="s">
        <v>705</v>
      </c>
      <c r="D78" s="518"/>
      <c r="E78" s="529"/>
      <c r="F78" s="516"/>
      <c r="G78" s="518" t="s">
        <v>463</v>
      </c>
    </row>
    <row r="79" spans="1:7" s="503" customFormat="1" x14ac:dyDescent="0.35">
      <c r="A79" s="601"/>
      <c r="B79" s="515" t="s">
        <v>713</v>
      </c>
      <c r="C79" s="516" t="s">
        <v>705</v>
      </c>
      <c r="D79" s="518"/>
      <c r="E79" s="529"/>
      <c r="F79" s="516"/>
      <c r="G79" s="518" t="s">
        <v>714</v>
      </c>
    </row>
    <row r="80" spans="1:7" x14ac:dyDescent="0.35">
      <c r="A80" s="574" t="s">
        <v>715</v>
      </c>
      <c r="B80" s="575"/>
      <c r="C80" s="575"/>
      <c r="D80" s="575"/>
      <c r="E80" s="575"/>
      <c r="F80" s="575"/>
      <c r="G80" s="576"/>
    </row>
    <row r="81" spans="1:7" ht="28" x14ac:dyDescent="0.35">
      <c r="A81" s="528" t="s">
        <v>514</v>
      </c>
      <c r="B81" s="515" t="s">
        <v>668</v>
      </c>
      <c r="C81" s="516" t="s">
        <v>716</v>
      </c>
      <c r="D81" s="518"/>
      <c r="E81" s="518"/>
      <c r="F81" s="516"/>
      <c r="G81" s="518"/>
    </row>
    <row r="82" spans="1:7" ht="29" x14ac:dyDescent="0.35">
      <c r="A82" s="573" t="s">
        <v>717</v>
      </c>
      <c r="B82" s="515" t="s">
        <v>718</v>
      </c>
      <c r="C82" s="516"/>
      <c r="D82" s="516" t="s">
        <v>719</v>
      </c>
      <c r="E82" s="518" t="s">
        <v>606</v>
      </c>
      <c r="F82" s="516" t="s">
        <v>720</v>
      </c>
      <c r="G82" s="518"/>
    </row>
    <row r="83" spans="1:7" ht="261" x14ac:dyDescent="0.35">
      <c r="A83" s="573"/>
      <c r="B83" s="515" t="s">
        <v>721</v>
      </c>
      <c r="C83" s="516"/>
      <c r="D83" s="516" t="s">
        <v>722</v>
      </c>
      <c r="E83" s="518" t="s">
        <v>606</v>
      </c>
      <c r="F83" s="516" t="s">
        <v>720</v>
      </c>
      <c r="G83" s="518"/>
    </row>
    <row r="84" spans="1:7" ht="58" x14ac:dyDescent="0.35">
      <c r="A84" s="573" t="s">
        <v>723</v>
      </c>
      <c r="B84" s="515" t="s">
        <v>724</v>
      </c>
      <c r="C84" s="516"/>
      <c r="D84" s="516" t="s">
        <v>725</v>
      </c>
      <c r="E84" s="518" t="s">
        <v>606</v>
      </c>
      <c r="F84" s="516" t="s">
        <v>720</v>
      </c>
      <c r="G84" s="516" t="s">
        <v>499</v>
      </c>
    </row>
    <row r="85" spans="1:7" ht="232" x14ac:dyDescent="0.35">
      <c r="A85" s="573"/>
      <c r="B85" s="515" t="s">
        <v>726</v>
      </c>
      <c r="C85" s="516"/>
      <c r="D85" s="516" t="s">
        <v>727</v>
      </c>
      <c r="E85" s="518" t="s">
        <v>606</v>
      </c>
      <c r="F85" s="516" t="s">
        <v>720</v>
      </c>
      <c r="G85" s="518" t="s">
        <v>728</v>
      </c>
    </row>
    <row r="86" spans="1:7" x14ac:dyDescent="0.35">
      <c r="A86" s="574" t="s">
        <v>729</v>
      </c>
      <c r="B86" s="575"/>
      <c r="C86" s="575"/>
      <c r="D86" s="575"/>
      <c r="E86" s="575"/>
      <c r="F86" s="575"/>
      <c r="G86" s="576"/>
    </row>
    <row r="87" spans="1:7" ht="28" x14ac:dyDescent="0.35">
      <c r="A87" s="528" t="s">
        <v>514</v>
      </c>
      <c r="B87" s="515" t="s">
        <v>668</v>
      </c>
      <c r="C87" s="516" t="s">
        <v>730</v>
      </c>
      <c r="D87" s="518"/>
      <c r="E87" s="518"/>
      <c r="F87" s="516"/>
      <c r="G87" s="518" t="s">
        <v>731</v>
      </c>
    </row>
    <row r="88" spans="1:7" ht="29" x14ac:dyDescent="0.35">
      <c r="A88" s="573" t="s">
        <v>732</v>
      </c>
      <c r="B88" s="515" t="s">
        <v>733</v>
      </c>
      <c r="C88" s="516" t="s">
        <v>734</v>
      </c>
      <c r="D88" s="518"/>
      <c r="E88" s="518"/>
      <c r="F88" s="516"/>
      <c r="G88" s="518" t="s">
        <v>440</v>
      </c>
    </row>
    <row r="89" spans="1:7" ht="29" x14ac:dyDescent="0.35">
      <c r="A89" s="573"/>
      <c r="B89" s="515" t="s">
        <v>735</v>
      </c>
      <c r="C89" s="516" t="s">
        <v>736</v>
      </c>
      <c r="D89" s="518"/>
      <c r="E89" s="518"/>
      <c r="F89" s="516"/>
      <c r="G89" s="518" t="s">
        <v>441</v>
      </c>
    </row>
    <row r="90" spans="1:7" ht="62.5" customHeight="1" x14ac:dyDescent="0.35">
      <c r="A90" s="573"/>
      <c r="B90" s="515" t="s">
        <v>737</v>
      </c>
      <c r="C90" s="516" t="s">
        <v>738</v>
      </c>
      <c r="D90" s="518"/>
      <c r="E90" s="518"/>
      <c r="F90" s="516"/>
      <c r="G90" s="518" t="s">
        <v>442</v>
      </c>
    </row>
    <row r="91" spans="1:7" ht="101.5" x14ac:dyDescent="0.35">
      <c r="A91" s="527" t="s">
        <v>504</v>
      </c>
      <c r="B91" s="515" t="s">
        <v>511</v>
      </c>
      <c r="C91" s="516" t="s">
        <v>426</v>
      </c>
      <c r="D91" s="518"/>
      <c r="E91" s="518"/>
      <c r="F91" s="516"/>
      <c r="G91" s="518" t="s">
        <v>443</v>
      </c>
    </row>
    <row r="92" spans="1:7" ht="116" x14ac:dyDescent="0.35">
      <c r="A92" s="527"/>
      <c r="B92" s="515" t="s">
        <v>739</v>
      </c>
      <c r="C92" s="516" t="s">
        <v>528</v>
      </c>
      <c r="D92" s="518"/>
      <c r="E92" s="518"/>
      <c r="F92" s="516"/>
      <c r="G92" s="518" t="s">
        <v>444</v>
      </c>
    </row>
    <row r="93" spans="1:7" ht="30.65" customHeight="1" x14ac:dyDescent="0.35">
      <c r="A93" s="527" t="s">
        <v>740</v>
      </c>
      <c r="B93" s="515" t="s">
        <v>741</v>
      </c>
      <c r="C93" s="516" t="s">
        <v>4</v>
      </c>
      <c r="D93" s="518"/>
      <c r="E93" s="518"/>
      <c r="F93" s="516"/>
      <c r="G93" s="518"/>
    </row>
    <row r="94" spans="1:7" ht="30.65" customHeight="1" x14ac:dyDescent="0.35">
      <c r="A94" s="573" t="s">
        <v>742</v>
      </c>
      <c r="B94" s="515" t="s">
        <v>743</v>
      </c>
      <c r="C94" s="516" t="s">
        <v>426</v>
      </c>
      <c r="D94" s="518"/>
      <c r="E94" s="518"/>
      <c r="F94" s="516"/>
      <c r="G94" s="518" t="s">
        <v>445</v>
      </c>
    </row>
    <row r="95" spans="1:7" ht="30.65" customHeight="1" x14ac:dyDescent="0.35">
      <c r="A95" s="573"/>
      <c r="B95" s="515" t="s">
        <v>744</v>
      </c>
      <c r="C95" s="516" t="s">
        <v>426</v>
      </c>
      <c r="D95" s="518"/>
      <c r="E95" s="518"/>
      <c r="F95" s="516"/>
      <c r="G95" s="518" t="s">
        <v>446</v>
      </c>
    </row>
    <row r="96" spans="1:7" ht="30.65" customHeight="1" x14ac:dyDescent="0.35">
      <c r="A96" s="573"/>
      <c r="B96" s="515" t="s">
        <v>745</v>
      </c>
      <c r="C96" s="516" t="s">
        <v>426</v>
      </c>
      <c r="D96" s="518"/>
      <c r="E96" s="518"/>
      <c r="F96" s="516"/>
      <c r="G96" s="518" t="s">
        <v>447</v>
      </c>
    </row>
    <row r="97" spans="1:12" ht="30.65" customHeight="1" x14ac:dyDescent="0.35">
      <c r="A97" s="573"/>
      <c r="B97" s="515" t="s">
        <v>746</v>
      </c>
      <c r="C97" s="516" t="s">
        <v>426</v>
      </c>
      <c r="D97" s="518"/>
      <c r="E97" s="518"/>
      <c r="F97" s="516"/>
      <c r="G97" s="518" t="s">
        <v>448</v>
      </c>
    </row>
    <row r="98" spans="1:12" s="504" customFormat="1" ht="101.5" x14ac:dyDescent="0.35">
      <c r="A98" s="530"/>
      <c r="B98" s="515" t="s">
        <v>747</v>
      </c>
      <c r="C98" s="516" t="s">
        <v>748</v>
      </c>
      <c r="D98" s="518"/>
      <c r="E98" s="518"/>
      <c r="F98" s="516"/>
      <c r="G98" s="518" t="s">
        <v>449</v>
      </c>
    </row>
    <row r="99" spans="1:12" x14ac:dyDescent="0.35">
      <c r="A99" s="574" t="s">
        <v>749</v>
      </c>
      <c r="B99" s="592"/>
      <c r="C99" s="592"/>
      <c r="D99" s="592"/>
      <c r="E99" s="592"/>
      <c r="F99" s="592"/>
      <c r="G99" s="593"/>
    </row>
    <row r="100" spans="1:12" ht="28" x14ac:dyDescent="0.35">
      <c r="A100" s="528" t="s">
        <v>514</v>
      </c>
      <c r="B100" s="515" t="s">
        <v>668</v>
      </c>
      <c r="C100" s="516" t="s">
        <v>750</v>
      </c>
      <c r="D100" s="518"/>
      <c r="E100" s="518"/>
      <c r="F100" s="516"/>
      <c r="G100" s="518" t="s">
        <v>751</v>
      </c>
    </row>
    <row r="101" spans="1:12" ht="29" x14ac:dyDescent="0.35">
      <c r="A101" s="531" t="s">
        <v>504</v>
      </c>
      <c r="B101" s="515" t="s">
        <v>752</v>
      </c>
      <c r="C101" s="516" t="s">
        <v>753</v>
      </c>
      <c r="D101" s="518"/>
      <c r="E101" s="518"/>
      <c r="F101" s="516"/>
      <c r="G101" s="529" t="s">
        <v>495</v>
      </c>
    </row>
    <row r="102" spans="1:12" x14ac:dyDescent="0.35">
      <c r="A102" s="594" t="s">
        <v>754</v>
      </c>
      <c r="B102" s="595"/>
      <c r="C102" s="595"/>
      <c r="D102" s="595"/>
      <c r="E102" s="595"/>
      <c r="F102" s="595"/>
      <c r="G102" s="596"/>
    </row>
    <row r="103" spans="1:12" ht="29" x14ac:dyDescent="0.35">
      <c r="A103" s="597" t="s">
        <v>514</v>
      </c>
      <c r="B103" s="515" t="s">
        <v>668</v>
      </c>
      <c r="C103" s="516" t="s">
        <v>755</v>
      </c>
      <c r="D103" s="518"/>
      <c r="E103" s="518"/>
      <c r="F103" s="516"/>
      <c r="G103" s="516" t="s">
        <v>756</v>
      </c>
    </row>
    <row r="104" spans="1:12" x14ac:dyDescent="0.35">
      <c r="A104" s="598"/>
      <c r="B104" s="515" t="s">
        <v>757</v>
      </c>
      <c r="C104" s="516" t="s">
        <v>758</v>
      </c>
      <c r="D104" s="518"/>
      <c r="E104" s="518"/>
      <c r="F104" s="516"/>
      <c r="G104" s="516" t="s">
        <v>450</v>
      </c>
    </row>
    <row r="105" spans="1:12" ht="29" x14ac:dyDescent="0.35">
      <c r="A105" s="598"/>
      <c r="B105" s="515" t="s">
        <v>759</v>
      </c>
      <c r="C105" s="516"/>
      <c r="D105" s="518" t="s">
        <v>760</v>
      </c>
      <c r="E105" s="518" t="s">
        <v>761</v>
      </c>
      <c r="F105" s="516"/>
      <c r="G105" s="516" t="s">
        <v>451</v>
      </c>
    </row>
    <row r="106" spans="1:12" x14ac:dyDescent="0.35">
      <c r="A106" s="598"/>
      <c r="B106" s="515" t="s">
        <v>762</v>
      </c>
      <c r="C106" s="516" t="s">
        <v>758</v>
      </c>
      <c r="D106" s="518"/>
      <c r="E106" s="518"/>
      <c r="F106" s="516"/>
      <c r="G106" s="516" t="s">
        <v>452</v>
      </c>
    </row>
    <row r="107" spans="1:12" x14ac:dyDescent="0.35">
      <c r="A107" s="598"/>
      <c r="B107" s="515" t="s">
        <v>763</v>
      </c>
      <c r="C107" s="516" t="s">
        <v>758</v>
      </c>
      <c r="D107" s="518"/>
      <c r="E107" s="518"/>
      <c r="F107" s="516"/>
      <c r="G107" s="516"/>
    </row>
    <row r="108" spans="1:12" ht="29" x14ac:dyDescent="0.35">
      <c r="A108" s="573" t="s">
        <v>764</v>
      </c>
      <c r="B108" s="515" t="s">
        <v>765</v>
      </c>
      <c r="C108" s="516" t="s">
        <v>766</v>
      </c>
      <c r="D108" s="518"/>
      <c r="E108" s="518"/>
      <c r="F108" s="516"/>
      <c r="G108" s="516" t="s">
        <v>464</v>
      </c>
    </row>
    <row r="109" spans="1:12" s="503" customFormat="1" ht="72.5" x14ac:dyDescent="0.35">
      <c r="A109" s="573"/>
      <c r="B109" s="515" t="s">
        <v>767</v>
      </c>
      <c r="C109" s="516" t="s">
        <v>766</v>
      </c>
      <c r="D109" s="518"/>
      <c r="E109" s="518"/>
      <c r="F109" s="516"/>
      <c r="G109" s="516" t="s">
        <v>464</v>
      </c>
      <c r="H109" s="502"/>
      <c r="I109" s="502"/>
      <c r="J109" s="502"/>
      <c r="K109" s="502"/>
      <c r="L109" s="502"/>
    </row>
    <row r="110" spans="1:12" x14ac:dyDescent="0.35">
      <c r="A110" s="573"/>
      <c r="B110" s="515" t="s">
        <v>768</v>
      </c>
      <c r="C110" s="516" t="s">
        <v>758</v>
      </c>
      <c r="D110" s="518"/>
      <c r="E110" s="518"/>
      <c r="F110" s="516"/>
      <c r="G110" s="516" t="s">
        <v>465</v>
      </c>
    </row>
    <row r="111" spans="1:12" ht="101.5" x14ac:dyDescent="0.35">
      <c r="A111" s="573"/>
      <c r="B111" s="515" t="s">
        <v>769</v>
      </c>
      <c r="C111" s="516" t="s">
        <v>766</v>
      </c>
      <c r="D111" s="518"/>
      <c r="E111" s="518"/>
      <c r="F111" s="516"/>
      <c r="G111" s="516" t="s">
        <v>465</v>
      </c>
    </row>
    <row r="112" spans="1:12" ht="29" x14ac:dyDescent="0.35">
      <c r="A112" s="573"/>
      <c r="B112" s="515" t="s">
        <v>770</v>
      </c>
      <c r="C112" s="516" t="s">
        <v>766</v>
      </c>
      <c r="D112" s="518"/>
      <c r="E112" s="518"/>
      <c r="F112" s="516"/>
      <c r="G112" s="516" t="s">
        <v>466</v>
      </c>
    </row>
    <row r="113" spans="1:12" ht="29" x14ac:dyDescent="0.35">
      <c r="A113" s="573"/>
      <c r="B113" s="515" t="s">
        <v>771</v>
      </c>
      <c r="C113" s="516" t="s">
        <v>766</v>
      </c>
      <c r="D113" s="518"/>
      <c r="E113" s="518"/>
      <c r="F113" s="516"/>
      <c r="G113" s="516" t="s">
        <v>467</v>
      </c>
    </row>
    <row r="114" spans="1:12" ht="43.5" x14ac:dyDescent="0.35">
      <c r="A114" s="573"/>
      <c r="B114" s="516" t="s">
        <v>772</v>
      </c>
      <c r="C114" s="516" t="s">
        <v>766</v>
      </c>
      <c r="D114" s="518"/>
      <c r="E114" s="518"/>
      <c r="F114" s="516"/>
      <c r="G114" s="516" t="s">
        <v>467</v>
      </c>
    </row>
    <row r="115" spans="1:12" x14ac:dyDescent="0.35">
      <c r="A115" s="573"/>
      <c r="B115" s="515" t="s">
        <v>773</v>
      </c>
      <c r="C115" s="516" t="s">
        <v>758</v>
      </c>
      <c r="D115" s="518"/>
      <c r="E115" s="518"/>
      <c r="F115" s="516"/>
      <c r="G115" s="516" t="s">
        <v>468</v>
      </c>
    </row>
    <row r="116" spans="1:12" s="503" customFormat="1" ht="58" x14ac:dyDescent="0.35">
      <c r="A116" s="532"/>
      <c r="B116" s="515" t="s">
        <v>774</v>
      </c>
      <c r="C116" s="516" t="s">
        <v>775</v>
      </c>
      <c r="D116" s="516"/>
      <c r="E116" s="516"/>
      <c r="F116" s="516"/>
      <c r="G116" s="515" t="s">
        <v>776</v>
      </c>
      <c r="H116" s="502"/>
      <c r="I116" s="502"/>
      <c r="J116" s="502"/>
      <c r="K116" s="502"/>
      <c r="L116" s="502"/>
    </row>
    <row r="117" spans="1:12" x14ac:dyDescent="0.35">
      <c r="A117" s="574" t="s">
        <v>210</v>
      </c>
      <c r="B117" s="575"/>
      <c r="C117" s="575"/>
      <c r="D117" s="575"/>
      <c r="E117" s="575"/>
      <c r="F117" s="575"/>
      <c r="G117" s="576"/>
    </row>
    <row r="118" spans="1:12" ht="28" x14ac:dyDescent="0.35">
      <c r="A118" s="528" t="s">
        <v>514</v>
      </c>
      <c r="B118" s="515" t="s">
        <v>668</v>
      </c>
      <c r="C118" s="516" t="s">
        <v>777</v>
      </c>
      <c r="D118" s="518"/>
      <c r="E118" s="518"/>
      <c r="F118" s="516"/>
      <c r="G118" s="518" t="s">
        <v>778</v>
      </c>
    </row>
    <row r="119" spans="1:12" x14ac:dyDescent="0.35">
      <c r="A119" s="573" t="s">
        <v>510</v>
      </c>
      <c r="B119" s="515" t="s">
        <v>779</v>
      </c>
      <c r="C119" s="516" t="s">
        <v>780</v>
      </c>
      <c r="D119" s="518"/>
      <c r="E119" s="518"/>
      <c r="F119" s="516"/>
      <c r="G119" s="518" t="s">
        <v>453</v>
      </c>
    </row>
    <row r="120" spans="1:12" ht="29" x14ac:dyDescent="0.35">
      <c r="A120" s="573"/>
      <c r="B120" s="515" t="s">
        <v>781</v>
      </c>
      <c r="C120" s="516" t="s">
        <v>782</v>
      </c>
      <c r="D120" s="518"/>
      <c r="E120" s="518"/>
      <c r="F120" s="516"/>
      <c r="G120" s="518" t="s">
        <v>454</v>
      </c>
    </row>
    <row r="121" spans="1:12" ht="72.5" x14ac:dyDescent="0.35">
      <c r="A121" s="573"/>
      <c r="B121" s="515" t="s">
        <v>783</v>
      </c>
      <c r="C121" s="516" t="s">
        <v>784</v>
      </c>
      <c r="D121" s="516" t="s">
        <v>785</v>
      </c>
      <c r="E121" s="518" t="s">
        <v>761</v>
      </c>
      <c r="F121" s="516"/>
      <c r="G121" s="518" t="s">
        <v>455</v>
      </c>
    </row>
    <row r="122" spans="1:12" ht="29" x14ac:dyDescent="0.35">
      <c r="A122" s="573"/>
      <c r="B122" s="515" t="s">
        <v>786</v>
      </c>
      <c r="C122" s="516" t="s">
        <v>784</v>
      </c>
      <c r="D122" s="516"/>
      <c r="E122" s="518"/>
      <c r="F122" s="516"/>
      <c r="G122" s="518"/>
    </row>
    <row r="123" spans="1:12" ht="232" customHeight="1" x14ac:dyDescent="0.35">
      <c r="A123" s="573"/>
      <c r="B123" s="515" t="s">
        <v>787</v>
      </c>
      <c r="C123" s="516" t="s">
        <v>784</v>
      </c>
      <c r="D123" s="516" t="s">
        <v>785</v>
      </c>
      <c r="E123" s="518" t="s">
        <v>761</v>
      </c>
      <c r="F123" s="516"/>
      <c r="G123" s="518" t="s">
        <v>456</v>
      </c>
    </row>
    <row r="124" spans="1:12" ht="29" x14ac:dyDescent="0.35">
      <c r="A124" s="573"/>
      <c r="B124" s="515" t="s">
        <v>788</v>
      </c>
      <c r="C124" s="516" t="s">
        <v>784</v>
      </c>
      <c r="D124" s="518"/>
      <c r="E124" s="518"/>
      <c r="F124" s="516"/>
      <c r="G124" s="518"/>
    </row>
    <row r="125" spans="1:12" x14ac:dyDescent="0.35">
      <c r="A125" s="573"/>
      <c r="B125" s="515" t="s">
        <v>789</v>
      </c>
      <c r="C125" s="516" t="s">
        <v>784</v>
      </c>
      <c r="D125" s="518"/>
      <c r="E125" s="518"/>
      <c r="F125" s="516"/>
      <c r="G125" s="518" t="s">
        <v>457</v>
      </c>
    </row>
    <row r="126" spans="1:12" ht="29" x14ac:dyDescent="0.35">
      <c r="A126" s="527"/>
      <c r="B126" s="515" t="s">
        <v>790</v>
      </c>
      <c r="C126" s="516" t="s">
        <v>784</v>
      </c>
      <c r="D126" s="518"/>
      <c r="E126" s="518"/>
      <c r="F126" s="516"/>
      <c r="G126" s="518"/>
    </row>
    <row r="127" spans="1:12" s="505" customFormat="1" x14ac:dyDescent="0.35">
      <c r="A127" s="571" t="s">
        <v>791</v>
      </c>
      <c r="B127" s="572"/>
      <c r="C127" s="572"/>
      <c r="D127" s="572"/>
      <c r="E127" s="572"/>
      <c r="F127" s="572"/>
      <c r="G127" s="572"/>
    </row>
    <row r="128" spans="1:12" ht="43.5" x14ac:dyDescent="0.35">
      <c r="A128" s="528" t="s">
        <v>514</v>
      </c>
      <c r="B128" s="515" t="s">
        <v>668</v>
      </c>
      <c r="C128" s="516"/>
      <c r="D128" s="516"/>
      <c r="E128" s="516"/>
      <c r="F128" s="516"/>
      <c r="G128" s="516" t="s">
        <v>792</v>
      </c>
    </row>
    <row r="129" spans="1:12" ht="29" x14ac:dyDescent="0.35">
      <c r="A129" s="583" t="s">
        <v>513</v>
      </c>
      <c r="B129" s="515" t="s">
        <v>793</v>
      </c>
      <c r="C129" s="516" t="s">
        <v>794</v>
      </c>
      <c r="D129" s="516"/>
      <c r="E129" s="516"/>
      <c r="F129" s="516"/>
      <c r="G129" s="516" t="s">
        <v>432</v>
      </c>
    </row>
    <row r="130" spans="1:12" ht="29" x14ac:dyDescent="0.35">
      <c r="A130" s="584"/>
      <c r="B130" s="515" t="s">
        <v>423</v>
      </c>
      <c r="C130" s="516" t="s">
        <v>795</v>
      </c>
      <c r="D130" s="516"/>
      <c r="E130" s="516"/>
      <c r="F130" s="516"/>
      <c r="G130" s="516" t="s">
        <v>796</v>
      </c>
    </row>
    <row r="131" spans="1:12" ht="29" x14ac:dyDescent="0.35">
      <c r="A131" s="584"/>
      <c r="B131" s="515" t="s">
        <v>797</v>
      </c>
      <c r="C131" s="516"/>
      <c r="D131" s="516" t="s">
        <v>760</v>
      </c>
      <c r="E131" s="516" t="s">
        <v>689</v>
      </c>
      <c r="F131" s="516"/>
      <c r="G131" s="516"/>
    </row>
    <row r="132" spans="1:12" ht="29" x14ac:dyDescent="0.35">
      <c r="A132" s="591"/>
      <c r="B132" s="515" t="s">
        <v>798</v>
      </c>
      <c r="C132" s="516" t="s">
        <v>516</v>
      </c>
      <c r="D132" s="516"/>
      <c r="E132" s="516"/>
      <c r="F132" s="516"/>
      <c r="G132" s="516" t="s">
        <v>433</v>
      </c>
    </row>
    <row r="133" spans="1:12" ht="29" x14ac:dyDescent="0.35">
      <c r="A133" s="585" t="s">
        <v>799</v>
      </c>
      <c r="B133" s="515" t="s">
        <v>800</v>
      </c>
      <c r="C133" s="516"/>
      <c r="D133" s="518" t="s">
        <v>760</v>
      </c>
      <c r="E133" s="518" t="s">
        <v>606</v>
      </c>
      <c r="F133" s="516" t="s">
        <v>517</v>
      </c>
      <c r="G133" s="518" t="s">
        <v>434</v>
      </c>
    </row>
    <row r="134" spans="1:12" ht="29" x14ac:dyDescent="0.35">
      <c r="A134" s="586"/>
      <c r="B134" s="533" t="s">
        <v>801</v>
      </c>
      <c r="C134" s="522" t="s">
        <v>424</v>
      </c>
      <c r="D134" s="534"/>
      <c r="E134" s="534"/>
      <c r="F134" s="522"/>
      <c r="G134" s="534" t="s">
        <v>435</v>
      </c>
    </row>
    <row r="135" spans="1:12" ht="29" x14ac:dyDescent="0.35">
      <c r="A135" s="573" t="s">
        <v>802</v>
      </c>
      <c r="B135" s="515" t="s">
        <v>803</v>
      </c>
      <c r="C135" s="516" t="s">
        <v>804</v>
      </c>
      <c r="D135" s="518"/>
      <c r="E135" s="518"/>
      <c r="F135" s="516"/>
      <c r="G135" s="518" t="s">
        <v>436</v>
      </c>
    </row>
    <row r="136" spans="1:12" ht="62.15" customHeight="1" x14ac:dyDescent="0.35">
      <c r="A136" s="573"/>
      <c r="B136" s="515" t="s">
        <v>805</v>
      </c>
      <c r="C136" s="516"/>
      <c r="D136" s="518" t="s">
        <v>760</v>
      </c>
      <c r="E136" s="518" t="s">
        <v>606</v>
      </c>
      <c r="F136" s="516" t="s">
        <v>517</v>
      </c>
      <c r="G136" s="518" t="s">
        <v>437</v>
      </c>
    </row>
    <row r="137" spans="1:12" customFormat="1" ht="42" x14ac:dyDescent="0.35">
      <c r="A137" s="535" t="s">
        <v>512</v>
      </c>
      <c r="B137" s="515" t="s">
        <v>806</v>
      </c>
      <c r="C137" s="515" t="s">
        <v>807</v>
      </c>
      <c r="D137" s="536"/>
      <c r="E137" s="536"/>
      <c r="F137" s="536"/>
      <c r="G137" s="536"/>
      <c r="H137" s="39"/>
      <c r="I137" s="39"/>
      <c r="J137" s="39"/>
      <c r="K137" s="39"/>
      <c r="L137" s="39"/>
    </row>
    <row r="138" spans="1:12" customFormat="1" ht="58" x14ac:dyDescent="0.35">
      <c r="A138" s="537"/>
      <c r="B138" s="515" t="s">
        <v>808</v>
      </c>
      <c r="C138" s="515" t="s">
        <v>809</v>
      </c>
      <c r="D138" s="536"/>
      <c r="E138" s="536"/>
      <c r="F138" s="536"/>
      <c r="G138" s="536" t="s">
        <v>438</v>
      </c>
      <c r="H138" s="39"/>
      <c r="I138" s="39"/>
      <c r="J138" s="39"/>
      <c r="K138" s="39"/>
      <c r="L138" s="39"/>
    </row>
    <row r="139" spans="1:12" customFormat="1" ht="58" x14ac:dyDescent="0.35">
      <c r="A139" s="537"/>
      <c r="B139" s="515" t="s">
        <v>810</v>
      </c>
      <c r="C139" s="515" t="s">
        <v>424</v>
      </c>
      <c r="D139" s="536"/>
      <c r="E139" s="536"/>
      <c r="F139" s="536"/>
      <c r="G139" s="536" t="s">
        <v>439</v>
      </c>
      <c r="H139" s="39"/>
      <c r="I139" s="39"/>
      <c r="J139" s="39"/>
      <c r="K139" s="39"/>
      <c r="L139" s="39"/>
    </row>
    <row r="140" spans="1:12" x14ac:dyDescent="0.35">
      <c r="A140" s="574" t="s">
        <v>211</v>
      </c>
      <c r="B140" s="575"/>
      <c r="C140" s="575"/>
      <c r="D140" s="575"/>
      <c r="E140" s="575"/>
      <c r="F140" s="575"/>
      <c r="G140" s="576"/>
    </row>
    <row r="141" spans="1:12" ht="29" x14ac:dyDescent="0.35">
      <c r="A141" s="531" t="s">
        <v>514</v>
      </c>
      <c r="B141" s="515" t="s">
        <v>668</v>
      </c>
      <c r="C141" s="516" t="s">
        <v>811</v>
      </c>
      <c r="D141" s="518"/>
      <c r="E141" s="518"/>
      <c r="F141" s="516"/>
      <c r="G141" s="516" t="s">
        <v>812</v>
      </c>
    </row>
    <row r="142" spans="1:12" ht="29" x14ac:dyDescent="0.35">
      <c r="A142" s="587" t="s">
        <v>509</v>
      </c>
      <c r="B142" s="515" t="s">
        <v>813</v>
      </c>
      <c r="C142" s="516" t="s">
        <v>814</v>
      </c>
      <c r="D142" s="518"/>
      <c r="E142" s="518"/>
      <c r="F142" s="516"/>
      <c r="G142" s="516" t="s">
        <v>815</v>
      </c>
    </row>
    <row r="143" spans="1:12" ht="43.5" x14ac:dyDescent="0.35">
      <c r="A143" s="588"/>
      <c r="B143" s="516" t="s">
        <v>816</v>
      </c>
      <c r="C143" s="516" t="s">
        <v>817</v>
      </c>
      <c r="D143" s="516"/>
      <c r="E143" s="516"/>
      <c r="F143" s="516"/>
      <c r="G143" s="516" t="s">
        <v>472</v>
      </c>
    </row>
    <row r="144" spans="1:12" ht="58" x14ac:dyDescent="0.35">
      <c r="A144" s="589"/>
      <c r="B144" s="516" t="s">
        <v>818</v>
      </c>
      <c r="C144" s="516" t="s">
        <v>819</v>
      </c>
      <c r="D144" s="516"/>
      <c r="E144" s="516"/>
      <c r="F144" s="516"/>
      <c r="G144" s="516" t="s">
        <v>473</v>
      </c>
    </row>
    <row r="145" spans="1:12" ht="29" x14ac:dyDescent="0.35">
      <c r="A145" s="590" t="s">
        <v>820</v>
      </c>
      <c r="B145" s="515" t="s">
        <v>821</v>
      </c>
      <c r="C145" s="516" t="s">
        <v>822</v>
      </c>
      <c r="D145" s="518"/>
      <c r="E145" s="518"/>
      <c r="F145" s="516"/>
      <c r="G145" s="518" t="s">
        <v>469</v>
      </c>
    </row>
    <row r="146" spans="1:12" ht="29" x14ac:dyDescent="0.35">
      <c r="A146" s="590"/>
      <c r="B146" s="515" t="s">
        <v>823</v>
      </c>
      <c r="C146" s="516" t="s">
        <v>822</v>
      </c>
      <c r="D146" s="518"/>
      <c r="E146" s="518"/>
      <c r="F146" s="516"/>
      <c r="G146" s="518" t="s">
        <v>470</v>
      </c>
    </row>
    <row r="147" spans="1:12" x14ac:dyDescent="0.35">
      <c r="A147" s="590"/>
      <c r="B147" s="515" t="s">
        <v>824</v>
      </c>
      <c r="C147" s="516" t="s">
        <v>825</v>
      </c>
      <c r="D147" s="518"/>
      <c r="E147" s="518"/>
      <c r="F147" s="516"/>
      <c r="G147" s="518" t="s">
        <v>471</v>
      </c>
    </row>
    <row r="148" spans="1:12" ht="49" customHeight="1" x14ac:dyDescent="0.35">
      <c r="A148" s="590"/>
      <c r="B148" s="515" t="s">
        <v>826</v>
      </c>
      <c r="C148" s="516" t="s">
        <v>825</v>
      </c>
      <c r="D148" s="518"/>
      <c r="E148" s="518"/>
      <c r="F148" s="516"/>
      <c r="G148" s="518" t="s">
        <v>471</v>
      </c>
    </row>
    <row r="149" spans="1:12" ht="29" x14ac:dyDescent="0.35">
      <c r="A149" s="590"/>
      <c r="B149" s="515" t="s">
        <v>827</v>
      </c>
      <c r="C149" s="516" t="s">
        <v>828</v>
      </c>
      <c r="D149" s="518"/>
      <c r="E149" s="518"/>
      <c r="F149" s="516"/>
      <c r="G149" s="518" t="s">
        <v>461</v>
      </c>
    </row>
    <row r="150" spans="1:12" ht="59.15" customHeight="1" x14ac:dyDescent="0.35">
      <c r="A150" s="590"/>
      <c r="B150" s="515" t="s">
        <v>829</v>
      </c>
      <c r="C150" s="516" t="s">
        <v>828</v>
      </c>
      <c r="D150" s="518"/>
      <c r="E150" s="518"/>
      <c r="F150" s="516"/>
      <c r="G150" s="518" t="s">
        <v>461</v>
      </c>
    </row>
    <row r="151" spans="1:12" ht="130.5" x14ac:dyDescent="0.35">
      <c r="A151" s="590"/>
      <c r="B151" s="515" t="s">
        <v>830</v>
      </c>
      <c r="C151" s="516" t="s">
        <v>828</v>
      </c>
      <c r="D151" s="516"/>
      <c r="E151" s="518"/>
      <c r="F151" s="516"/>
      <c r="G151" s="518" t="s">
        <v>474</v>
      </c>
    </row>
    <row r="152" spans="1:12" x14ac:dyDescent="0.35">
      <c r="A152" s="574" t="s">
        <v>831</v>
      </c>
      <c r="B152" s="575"/>
      <c r="C152" s="575"/>
      <c r="D152" s="575"/>
      <c r="E152" s="575"/>
      <c r="F152" s="575"/>
      <c r="G152" s="576"/>
    </row>
    <row r="153" spans="1:12" ht="58" x14ac:dyDescent="0.35">
      <c r="A153" s="528" t="s">
        <v>514</v>
      </c>
      <c r="B153" s="515" t="s">
        <v>668</v>
      </c>
      <c r="C153" s="516" t="s">
        <v>716</v>
      </c>
      <c r="D153" s="518"/>
      <c r="E153" s="518"/>
      <c r="F153" s="516"/>
      <c r="G153" s="516" t="s">
        <v>832</v>
      </c>
    </row>
    <row r="154" spans="1:12" ht="188.5" x14ac:dyDescent="0.35">
      <c r="A154" s="527" t="s">
        <v>833</v>
      </c>
      <c r="B154" s="515" t="s">
        <v>834</v>
      </c>
      <c r="C154" s="516"/>
      <c r="D154" s="516" t="s">
        <v>835</v>
      </c>
      <c r="E154" s="518" t="s">
        <v>606</v>
      </c>
      <c r="F154" s="516" t="s">
        <v>527</v>
      </c>
      <c r="G154" s="516" t="s">
        <v>494</v>
      </c>
    </row>
    <row r="155" spans="1:12" ht="29" x14ac:dyDescent="0.35">
      <c r="A155" s="583" t="s">
        <v>506</v>
      </c>
      <c r="B155" s="515" t="s">
        <v>836</v>
      </c>
      <c r="C155" s="516" t="s">
        <v>519</v>
      </c>
      <c r="D155" s="518"/>
      <c r="E155" s="518"/>
      <c r="F155" s="516"/>
      <c r="G155" s="518"/>
    </row>
    <row r="156" spans="1:12" ht="116" x14ac:dyDescent="0.35">
      <c r="A156" s="584"/>
      <c r="B156" s="515" t="s">
        <v>837</v>
      </c>
      <c r="C156" s="516" t="s">
        <v>838</v>
      </c>
      <c r="D156" s="516" t="s">
        <v>839</v>
      </c>
      <c r="E156" s="518" t="s">
        <v>606</v>
      </c>
      <c r="F156" s="516" t="s">
        <v>840</v>
      </c>
      <c r="G156" s="518" t="s">
        <v>841</v>
      </c>
    </row>
    <row r="157" spans="1:12" ht="43.5" x14ac:dyDescent="0.35">
      <c r="A157" s="527"/>
      <c r="B157" s="515" t="s">
        <v>842</v>
      </c>
      <c r="C157" s="516" t="s">
        <v>521</v>
      </c>
      <c r="D157" s="518"/>
      <c r="E157" s="518"/>
      <c r="F157" s="516"/>
      <c r="G157" s="518" t="s">
        <v>843</v>
      </c>
    </row>
    <row r="158" spans="1:12" s="503" customFormat="1" ht="101.5" x14ac:dyDescent="0.35">
      <c r="A158" s="538"/>
      <c r="B158" s="515" t="s">
        <v>844</v>
      </c>
      <c r="C158" s="516" t="s">
        <v>520</v>
      </c>
      <c r="D158" s="518"/>
      <c r="E158" s="518"/>
      <c r="F158" s="516"/>
      <c r="G158" s="518" t="s">
        <v>845</v>
      </c>
      <c r="H158" s="502"/>
      <c r="I158" s="502"/>
      <c r="J158" s="502"/>
      <c r="K158" s="502"/>
      <c r="L158" s="502"/>
    </row>
    <row r="159" spans="1:12" s="503" customFormat="1" ht="72.5" x14ac:dyDescent="0.35">
      <c r="A159" s="538"/>
      <c r="B159" s="515" t="s">
        <v>846</v>
      </c>
      <c r="C159" s="516" t="s">
        <v>847</v>
      </c>
      <c r="D159" s="518"/>
      <c r="E159" s="518"/>
      <c r="F159" s="516"/>
      <c r="G159" s="518" t="s">
        <v>848</v>
      </c>
      <c r="H159" s="502"/>
      <c r="I159" s="502"/>
      <c r="J159" s="502"/>
      <c r="K159" s="502"/>
      <c r="L159" s="502"/>
    </row>
    <row r="160" spans="1:12" x14ac:dyDescent="0.35">
      <c r="A160" s="574" t="s">
        <v>849</v>
      </c>
      <c r="B160" s="575"/>
      <c r="C160" s="575"/>
      <c r="D160" s="575"/>
      <c r="E160" s="575"/>
      <c r="F160" s="575"/>
      <c r="G160" s="576"/>
    </row>
    <row r="161" spans="1:7" ht="29" x14ac:dyDescent="0.35">
      <c r="A161" s="528" t="s">
        <v>514</v>
      </c>
      <c r="B161" s="515" t="s">
        <v>668</v>
      </c>
      <c r="C161" s="516" t="s">
        <v>850</v>
      </c>
      <c r="D161" s="518"/>
      <c r="E161" s="518"/>
      <c r="F161" s="516"/>
      <c r="G161" s="516" t="s">
        <v>851</v>
      </c>
    </row>
    <row r="162" spans="1:7" x14ac:dyDescent="0.35">
      <c r="A162" s="573" t="s">
        <v>852</v>
      </c>
      <c r="B162" s="515" t="s">
        <v>853</v>
      </c>
      <c r="C162" s="516" t="s">
        <v>424</v>
      </c>
      <c r="D162" s="518"/>
      <c r="E162" s="518"/>
      <c r="F162" s="516"/>
      <c r="G162" s="518" t="s">
        <v>477</v>
      </c>
    </row>
    <row r="163" spans="1:7" ht="174" x14ac:dyDescent="0.35">
      <c r="A163" s="573"/>
      <c r="B163" s="515" t="s">
        <v>854</v>
      </c>
      <c r="C163" s="516"/>
      <c r="D163" s="516" t="s">
        <v>855</v>
      </c>
      <c r="E163" s="518" t="s">
        <v>689</v>
      </c>
      <c r="F163" s="516" t="s">
        <v>856</v>
      </c>
      <c r="G163" s="518" t="s">
        <v>478</v>
      </c>
    </row>
    <row r="164" spans="1:7" ht="203" x14ac:dyDescent="0.35">
      <c r="A164" s="573"/>
      <c r="B164" s="515" t="s">
        <v>857</v>
      </c>
      <c r="C164" s="516"/>
      <c r="D164" s="516" t="s">
        <v>858</v>
      </c>
      <c r="E164" s="518" t="s">
        <v>606</v>
      </c>
      <c r="F164" s="516" t="s">
        <v>856</v>
      </c>
      <c r="G164" s="516" t="s">
        <v>479</v>
      </c>
    </row>
    <row r="165" spans="1:7" ht="159.5" x14ac:dyDescent="0.35">
      <c r="A165" s="527" t="s">
        <v>859</v>
      </c>
      <c r="B165" s="515" t="s">
        <v>860</v>
      </c>
      <c r="C165" s="516"/>
      <c r="D165" s="516" t="s">
        <v>861</v>
      </c>
      <c r="E165" s="518" t="s">
        <v>689</v>
      </c>
      <c r="F165" s="516" t="s">
        <v>862</v>
      </c>
      <c r="G165" s="516" t="s">
        <v>863</v>
      </c>
    </row>
    <row r="166" spans="1:7" ht="29" x14ac:dyDescent="0.35">
      <c r="A166" s="573" t="s">
        <v>507</v>
      </c>
      <c r="B166" s="515" t="s">
        <v>864</v>
      </c>
      <c r="C166" s="516" t="s">
        <v>865</v>
      </c>
      <c r="D166" s="518"/>
      <c r="E166" s="518"/>
      <c r="F166" s="516"/>
      <c r="G166" s="516" t="s">
        <v>866</v>
      </c>
    </row>
    <row r="167" spans="1:7" ht="29" x14ac:dyDescent="0.35">
      <c r="A167" s="573"/>
      <c r="B167" s="515" t="s">
        <v>867</v>
      </c>
      <c r="C167" s="516" t="s">
        <v>868</v>
      </c>
      <c r="D167" s="518"/>
      <c r="E167" s="518"/>
      <c r="F167" s="516"/>
      <c r="G167" s="516" t="s">
        <v>869</v>
      </c>
    </row>
    <row r="168" spans="1:7" ht="29" x14ac:dyDescent="0.35">
      <c r="A168" s="573"/>
      <c r="B168" s="515" t="s">
        <v>870</v>
      </c>
      <c r="C168" s="516" t="s">
        <v>871</v>
      </c>
      <c r="D168" s="518"/>
      <c r="E168" s="518"/>
      <c r="F168" s="516"/>
      <c r="G168" s="539"/>
    </row>
    <row r="169" spans="1:7" ht="72.5" x14ac:dyDescent="0.35">
      <c r="A169" s="527" t="s">
        <v>872</v>
      </c>
      <c r="B169" s="515" t="s">
        <v>873</v>
      </c>
      <c r="C169" s="516" t="s">
        <v>874</v>
      </c>
      <c r="D169" s="518"/>
      <c r="E169" s="518"/>
      <c r="F169" s="516"/>
      <c r="G169" s="518" t="s">
        <v>492</v>
      </c>
    </row>
    <row r="170" spans="1:7" ht="58" x14ac:dyDescent="0.35">
      <c r="A170" s="527"/>
      <c r="B170" s="515" t="s">
        <v>875</v>
      </c>
      <c r="C170" s="516" t="s">
        <v>651</v>
      </c>
      <c r="D170" s="518"/>
      <c r="E170" s="518"/>
      <c r="F170" s="516"/>
      <c r="G170" s="518" t="s">
        <v>493</v>
      </c>
    </row>
    <row r="171" spans="1:7" x14ac:dyDescent="0.35">
      <c r="A171" s="571" t="s">
        <v>876</v>
      </c>
      <c r="B171" s="572"/>
      <c r="C171" s="572"/>
      <c r="D171" s="572"/>
      <c r="E171" s="572"/>
      <c r="F171" s="572"/>
      <c r="G171" s="572"/>
    </row>
    <row r="172" spans="1:7" ht="29" x14ac:dyDescent="0.35">
      <c r="A172" s="528" t="s">
        <v>514</v>
      </c>
      <c r="B172" s="515" t="s">
        <v>668</v>
      </c>
      <c r="C172" s="516" t="s">
        <v>877</v>
      </c>
      <c r="D172" s="518"/>
      <c r="E172" s="518"/>
      <c r="F172" s="516"/>
      <c r="G172" s="516" t="s">
        <v>878</v>
      </c>
    </row>
    <row r="173" spans="1:7" ht="28" x14ac:dyDescent="0.35">
      <c r="A173" s="527" t="s">
        <v>879</v>
      </c>
      <c r="B173" s="515" t="s">
        <v>880</v>
      </c>
      <c r="C173" s="516" t="s">
        <v>881</v>
      </c>
      <c r="D173" s="518"/>
      <c r="E173" s="518"/>
      <c r="F173" s="516"/>
      <c r="G173" s="518" t="s">
        <v>500</v>
      </c>
    </row>
    <row r="174" spans="1:7" x14ac:dyDescent="0.35">
      <c r="A174" s="571" t="s">
        <v>882</v>
      </c>
      <c r="B174" s="572"/>
      <c r="C174" s="572"/>
      <c r="D174" s="572"/>
      <c r="E174" s="572"/>
      <c r="F174" s="572"/>
      <c r="G174" s="572"/>
    </row>
    <row r="175" spans="1:7" ht="28" x14ac:dyDescent="0.35">
      <c r="A175" s="528" t="s">
        <v>514</v>
      </c>
      <c r="B175" s="515" t="s">
        <v>668</v>
      </c>
      <c r="C175" s="516" t="s">
        <v>883</v>
      </c>
      <c r="D175" s="518"/>
      <c r="E175" s="518"/>
      <c r="F175" s="516"/>
      <c r="G175" s="518" t="s">
        <v>884</v>
      </c>
    </row>
    <row r="176" spans="1:7" ht="29" x14ac:dyDescent="0.35">
      <c r="A176" s="573" t="s">
        <v>885</v>
      </c>
      <c r="B176" s="515" t="s">
        <v>886</v>
      </c>
      <c r="C176" s="516" t="s">
        <v>887</v>
      </c>
      <c r="D176" s="518"/>
      <c r="E176" s="518"/>
      <c r="F176" s="516"/>
      <c r="G176" s="518" t="s">
        <v>489</v>
      </c>
    </row>
    <row r="177" spans="1:7" ht="72.5" x14ac:dyDescent="0.35">
      <c r="A177" s="573"/>
      <c r="B177" s="515" t="s">
        <v>888</v>
      </c>
      <c r="C177" s="516" t="s">
        <v>889</v>
      </c>
      <c r="D177" s="518"/>
      <c r="E177" s="518"/>
      <c r="F177" s="516"/>
      <c r="G177" s="518" t="s">
        <v>489</v>
      </c>
    </row>
    <row r="178" spans="1:7" ht="87" x14ac:dyDescent="0.35">
      <c r="A178" s="573"/>
      <c r="B178" s="515" t="s">
        <v>890</v>
      </c>
      <c r="C178" s="516"/>
      <c r="D178" s="516" t="s">
        <v>891</v>
      </c>
      <c r="E178" s="518" t="s">
        <v>606</v>
      </c>
      <c r="F178" s="516" t="s">
        <v>527</v>
      </c>
      <c r="G178" s="518" t="s">
        <v>490</v>
      </c>
    </row>
    <row r="179" spans="1:7" ht="47.15" customHeight="1" x14ac:dyDescent="0.35">
      <c r="A179" s="527" t="s">
        <v>892</v>
      </c>
      <c r="B179" s="515" t="s">
        <v>893</v>
      </c>
      <c r="C179" s="516"/>
      <c r="D179" s="516" t="s">
        <v>894</v>
      </c>
      <c r="E179" s="518" t="s">
        <v>606</v>
      </c>
      <c r="F179" s="516" t="s">
        <v>895</v>
      </c>
      <c r="G179" s="518" t="s">
        <v>491</v>
      </c>
    </row>
    <row r="180" spans="1:7" x14ac:dyDescent="0.35">
      <c r="A180" s="574" t="s">
        <v>17</v>
      </c>
      <c r="B180" s="575"/>
      <c r="C180" s="575"/>
      <c r="D180" s="575"/>
      <c r="E180" s="575"/>
      <c r="F180" s="575"/>
      <c r="G180" s="576"/>
    </row>
    <row r="181" spans="1:7" ht="29" x14ac:dyDescent="0.35">
      <c r="A181" s="540" t="s">
        <v>18</v>
      </c>
      <c r="B181" s="541" t="s">
        <v>19</v>
      </c>
      <c r="C181" s="516" t="s">
        <v>503</v>
      </c>
      <c r="D181" s="518"/>
      <c r="E181" s="518"/>
      <c r="F181" s="516"/>
      <c r="G181" s="518"/>
    </row>
    <row r="182" spans="1:7" x14ac:dyDescent="0.35">
      <c r="A182" s="540" t="s">
        <v>20</v>
      </c>
      <c r="B182" s="541" t="s">
        <v>21</v>
      </c>
      <c r="C182" s="516" t="s">
        <v>502</v>
      </c>
      <c r="D182" s="518"/>
      <c r="E182" s="518"/>
      <c r="F182" s="516"/>
      <c r="G182" s="518"/>
    </row>
    <row r="183" spans="1:7" ht="29" x14ac:dyDescent="0.35">
      <c r="A183" s="540" t="s">
        <v>22</v>
      </c>
      <c r="B183" s="541" t="s">
        <v>23</v>
      </c>
      <c r="C183" s="516" t="s">
        <v>896</v>
      </c>
      <c r="D183" s="518"/>
      <c r="E183" s="518"/>
      <c r="F183" s="516"/>
      <c r="G183" s="518"/>
    </row>
    <row r="184" spans="1:7" ht="58" x14ac:dyDescent="0.35">
      <c r="A184" s="540" t="s">
        <v>24</v>
      </c>
      <c r="B184" s="541" t="s">
        <v>25</v>
      </c>
      <c r="C184" s="516" t="s">
        <v>897</v>
      </c>
      <c r="D184" s="518"/>
      <c r="E184" s="518"/>
      <c r="F184" s="516"/>
      <c r="G184" s="518"/>
    </row>
    <row r="185" spans="1:7" ht="58" x14ac:dyDescent="0.35">
      <c r="A185" s="540" t="s">
        <v>26</v>
      </c>
      <c r="B185" s="541" t="s">
        <v>27</v>
      </c>
      <c r="C185" s="516" t="s">
        <v>898</v>
      </c>
      <c r="D185" s="518"/>
      <c r="E185" s="518"/>
      <c r="F185" s="516"/>
      <c r="G185" s="518"/>
    </row>
    <row r="186" spans="1:7" ht="29" x14ac:dyDescent="0.35">
      <c r="A186" s="540" t="s">
        <v>28</v>
      </c>
      <c r="B186" s="541" t="s">
        <v>29</v>
      </c>
      <c r="C186" s="516" t="s">
        <v>896</v>
      </c>
      <c r="D186" s="518"/>
      <c r="E186" s="518"/>
      <c r="F186" s="516"/>
      <c r="G186" s="518"/>
    </row>
    <row r="187" spans="1:7" ht="43.5" x14ac:dyDescent="0.35">
      <c r="A187" s="540" t="s">
        <v>30</v>
      </c>
      <c r="B187" s="541" t="s">
        <v>31</v>
      </c>
      <c r="C187" s="516" t="s">
        <v>899</v>
      </c>
      <c r="D187" s="518"/>
      <c r="E187" s="518"/>
      <c r="F187" s="516"/>
      <c r="G187" s="518"/>
    </row>
    <row r="188" spans="1:7" ht="43.5" x14ac:dyDescent="0.35">
      <c r="A188" s="540" t="s">
        <v>32</v>
      </c>
      <c r="B188" s="541" t="s">
        <v>33</v>
      </c>
      <c r="C188" s="516" t="s">
        <v>900</v>
      </c>
      <c r="D188" s="518"/>
      <c r="E188" s="518"/>
      <c r="F188" s="516"/>
      <c r="G188" s="518"/>
    </row>
    <row r="189" spans="1:7" ht="29" x14ac:dyDescent="0.35">
      <c r="A189" s="540" t="s">
        <v>34</v>
      </c>
      <c r="B189" s="541" t="s">
        <v>35</v>
      </c>
      <c r="C189" s="516" t="s">
        <v>36</v>
      </c>
      <c r="D189" s="518"/>
      <c r="E189" s="518"/>
      <c r="F189" s="516"/>
      <c r="G189" s="518"/>
    </row>
    <row r="190" spans="1:7" ht="43.5" x14ac:dyDescent="0.35">
      <c r="A190" s="540" t="s">
        <v>37</v>
      </c>
      <c r="B190" s="541" t="s">
        <v>38</v>
      </c>
      <c r="C190" s="516" t="s">
        <v>901</v>
      </c>
      <c r="D190" s="518"/>
      <c r="E190" s="518"/>
      <c r="F190" s="516"/>
      <c r="G190" s="518"/>
    </row>
    <row r="191" spans="1:7" ht="43.5" x14ac:dyDescent="0.35">
      <c r="A191" s="540" t="s">
        <v>39</v>
      </c>
      <c r="B191" s="541" t="s">
        <v>40</v>
      </c>
      <c r="C191" s="516" t="s">
        <v>902</v>
      </c>
      <c r="D191" s="518"/>
      <c r="E191" s="518"/>
      <c r="F191" s="516"/>
      <c r="G191" s="518"/>
    </row>
    <row r="192" spans="1:7" s="504" customFormat="1" x14ac:dyDescent="0.35">
      <c r="A192" s="542" t="s">
        <v>41</v>
      </c>
      <c r="B192" s="541" t="s">
        <v>42</v>
      </c>
      <c r="C192" s="516" t="s">
        <v>501</v>
      </c>
      <c r="D192" s="518"/>
      <c r="E192" s="518"/>
      <c r="F192" s="516"/>
      <c r="G192" s="518"/>
    </row>
    <row r="193" spans="1:8" ht="29" x14ac:dyDescent="0.35">
      <c r="A193" s="540" t="s">
        <v>43</v>
      </c>
      <c r="B193" s="541" t="s">
        <v>44</v>
      </c>
      <c r="C193" s="516" t="s">
        <v>903</v>
      </c>
      <c r="D193" s="518"/>
      <c r="E193" s="518"/>
      <c r="F193" s="516"/>
      <c r="G193" s="518"/>
    </row>
    <row r="194" spans="1:8" ht="29" x14ac:dyDescent="0.35">
      <c r="A194" s="540" t="s">
        <v>45</v>
      </c>
      <c r="B194" s="541" t="s">
        <v>46</v>
      </c>
      <c r="C194" s="516" t="s">
        <v>903</v>
      </c>
      <c r="D194" s="518"/>
      <c r="E194" s="518"/>
      <c r="F194" s="516"/>
      <c r="G194" s="518"/>
    </row>
    <row r="195" spans="1:8" s="504" customFormat="1" ht="62.15" customHeight="1" x14ac:dyDescent="0.35">
      <c r="A195" s="542" t="s">
        <v>47</v>
      </c>
      <c r="B195" s="541" t="s">
        <v>48</v>
      </c>
      <c r="C195" s="516" t="s">
        <v>904</v>
      </c>
      <c r="D195" s="518"/>
      <c r="E195" s="518"/>
      <c r="F195" s="516"/>
      <c r="G195" s="518"/>
    </row>
    <row r="196" spans="1:8" ht="76.5" customHeight="1" x14ac:dyDescent="0.35">
      <c r="A196" s="540" t="s">
        <v>49</v>
      </c>
      <c r="B196" s="541" t="s">
        <v>50</v>
      </c>
      <c r="C196" s="516" t="s">
        <v>501</v>
      </c>
      <c r="D196" s="518"/>
      <c r="E196" s="518"/>
      <c r="F196" s="516"/>
      <c r="G196" s="518"/>
    </row>
    <row r="197" spans="1:8" ht="29" x14ac:dyDescent="0.35">
      <c r="A197" s="540" t="s">
        <v>905</v>
      </c>
      <c r="B197" s="541" t="s">
        <v>906</v>
      </c>
      <c r="C197" s="516" t="s">
        <v>907</v>
      </c>
      <c r="D197" s="518"/>
      <c r="E197" s="518"/>
      <c r="F197" s="516"/>
      <c r="G197" s="518"/>
    </row>
    <row r="198" spans="1:8" ht="43.5" x14ac:dyDescent="0.35">
      <c r="A198" s="540" t="s">
        <v>908</v>
      </c>
      <c r="B198" s="541" t="s">
        <v>909</v>
      </c>
      <c r="C198" s="516" t="s">
        <v>910</v>
      </c>
      <c r="D198" s="518"/>
      <c r="E198" s="518"/>
      <c r="F198" s="516"/>
      <c r="G198" s="518"/>
    </row>
    <row r="199" spans="1:8" ht="58" x14ac:dyDescent="0.35">
      <c r="A199" s="540" t="s">
        <v>51</v>
      </c>
      <c r="B199" s="541" t="s">
        <v>52</v>
      </c>
      <c r="C199" s="516" t="s">
        <v>911</v>
      </c>
      <c r="D199" s="518"/>
      <c r="E199" s="518"/>
      <c r="F199" s="516"/>
      <c r="G199" s="518"/>
    </row>
    <row r="200" spans="1:8" ht="43.5" x14ac:dyDescent="0.35">
      <c r="A200" s="540" t="s">
        <v>53</v>
      </c>
      <c r="B200" s="515" t="s">
        <v>54</v>
      </c>
      <c r="C200" s="516" t="s">
        <v>55</v>
      </c>
      <c r="D200" s="518"/>
      <c r="E200" s="518"/>
      <c r="F200" s="516"/>
      <c r="G200" s="518"/>
    </row>
    <row r="201" spans="1:8" ht="101.5" x14ac:dyDescent="0.35">
      <c r="A201" s="540" t="s">
        <v>56</v>
      </c>
      <c r="B201" s="515" t="s">
        <v>57</v>
      </c>
      <c r="C201" s="515" t="s">
        <v>912</v>
      </c>
      <c r="D201" s="518"/>
      <c r="E201" s="518"/>
      <c r="F201" s="516"/>
      <c r="G201" s="518"/>
      <c r="H201" s="506"/>
    </row>
    <row r="202" spans="1:8" ht="145" x14ac:dyDescent="0.35">
      <c r="A202" s="540" t="s">
        <v>58</v>
      </c>
      <c r="B202" s="515" t="s">
        <v>59</v>
      </c>
      <c r="C202" s="515" t="s">
        <v>913</v>
      </c>
      <c r="D202" s="518"/>
      <c r="E202" s="518"/>
      <c r="F202" s="516"/>
      <c r="G202" s="518"/>
    </row>
    <row r="203" spans="1:8" ht="29" x14ac:dyDescent="0.35">
      <c r="A203" s="540" t="s">
        <v>60</v>
      </c>
      <c r="B203" s="541" t="s">
        <v>61</v>
      </c>
      <c r="C203" s="516" t="s">
        <v>526</v>
      </c>
      <c r="D203" s="518"/>
      <c r="E203" s="518"/>
      <c r="F203" s="516"/>
      <c r="G203" s="518"/>
    </row>
    <row r="204" spans="1:8" ht="58" x14ac:dyDescent="0.35">
      <c r="A204" s="540" t="s">
        <v>62</v>
      </c>
      <c r="B204" s="541" t="s">
        <v>63</v>
      </c>
      <c r="C204" s="516" t="s">
        <v>914</v>
      </c>
      <c r="D204" s="518"/>
      <c r="E204" s="518"/>
      <c r="F204" s="516"/>
      <c r="G204" s="518"/>
    </row>
    <row r="205" spans="1:8" ht="43.5" x14ac:dyDescent="0.35">
      <c r="A205" s="540" t="s">
        <v>915</v>
      </c>
      <c r="B205" s="541" t="s">
        <v>916</v>
      </c>
      <c r="C205" s="516" t="s">
        <v>917</v>
      </c>
      <c r="D205" s="518"/>
      <c r="E205" s="518"/>
      <c r="F205" s="516"/>
      <c r="G205" s="518"/>
    </row>
    <row r="206" spans="1:8" ht="28" x14ac:dyDescent="0.35">
      <c r="A206" s="540" t="s">
        <v>64</v>
      </c>
      <c r="B206" s="541" t="s">
        <v>65</v>
      </c>
      <c r="C206" s="516" t="s">
        <v>918</v>
      </c>
      <c r="D206" s="518"/>
      <c r="E206" s="518"/>
      <c r="F206" s="516"/>
      <c r="G206" s="518"/>
    </row>
    <row r="207" spans="1:8" ht="16" customHeight="1" x14ac:dyDescent="0.35">
      <c r="A207" s="540" t="s">
        <v>66</v>
      </c>
      <c r="B207" s="541" t="s">
        <v>919</v>
      </c>
      <c r="C207" s="516" t="s">
        <v>920</v>
      </c>
      <c r="D207" s="518"/>
      <c r="E207" s="518"/>
      <c r="F207" s="516"/>
      <c r="G207" s="518"/>
    </row>
    <row r="208" spans="1:8" ht="16" customHeight="1" x14ac:dyDescent="0.35">
      <c r="A208" s="540" t="s">
        <v>67</v>
      </c>
      <c r="B208" s="541" t="s">
        <v>68</v>
      </c>
      <c r="C208" s="516" t="s">
        <v>920</v>
      </c>
      <c r="D208" s="518"/>
      <c r="E208" s="518"/>
      <c r="F208" s="516"/>
      <c r="G208" s="518"/>
    </row>
    <row r="209" spans="1:8" ht="58" x14ac:dyDescent="0.35">
      <c r="A209" s="540" t="s">
        <v>69</v>
      </c>
      <c r="B209" s="541" t="s">
        <v>921</v>
      </c>
      <c r="C209" s="516" t="s">
        <v>922</v>
      </c>
      <c r="D209" s="518"/>
      <c r="E209" s="518"/>
      <c r="F209" s="516"/>
      <c r="G209" s="518"/>
      <c r="H209" s="506"/>
    </row>
    <row r="210" spans="1:8" ht="43.5" x14ac:dyDescent="0.35">
      <c r="A210" s="540" t="s">
        <v>70</v>
      </c>
      <c r="B210" s="541" t="s">
        <v>71</v>
      </c>
      <c r="C210" s="516" t="s">
        <v>923</v>
      </c>
      <c r="D210" s="518"/>
      <c r="E210" s="518"/>
      <c r="F210" s="516"/>
      <c r="G210" s="518"/>
    </row>
    <row r="211" spans="1:8" ht="43.5" x14ac:dyDescent="0.35">
      <c r="A211" s="540" t="s">
        <v>72</v>
      </c>
      <c r="B211" s="541" t="s">
        <v>73</v>
      </c>
      <c r="C211" s="516" t="s">
        <v>924</v>
      </c>
      <c r="D211" s="518"/>
      <c r="E211" s="518"/>
      <c r="F211" s="516"/>
      <c r="G211" s="518"/>
    </row>
    <row r="212" spans="1:8" x14ac:dyDescent="0.35">
      <c r="A212" s="543"/>
      <c r="B212" s="543"/>
      <c r="C212" s="544"/>
      <c r="D212" s="545"/>
      <c r="E212" s="545"/>
      <c r="F212" s="544"/>
      <c r="G212" s="545"/>
    </row>
    <row r="213" spans="1:8" x14ac:dyDescent="0.35">
      <c r="A213" s="546"/>
      <c r="B213" s="546"/>
      <c r="C213" s="547"/>
      <c r="D213" s="548"/>
      <c r="E213" s="548"/>
      <c r="F213" s="547"/>
      <c r="G213" s="548"/>
    </row>
    <row r="214" spans="1:8" x14ac:dyDescent="0.35">
      <c r="A214" s="549"/>
      <c r="B214" s="549"/>
      <c r="C214" s="550"/>
      <c r="D214" s="551"/>
      <c r="E214" s="551"/>
      <c r="F214" s="550"/>
      <c r="G214" s="551"/>
    </row>
    <row r="215" spans="1:8" x14ac:dyDescent="0.35">
      <c r="A215" s="577" t="s">
        <v>925</v>
      </c>
      <c r="B215" s="578"/>
      <c r="C215" s="578"/>
      <c r="D215" s="578"/>
      <c r="E215" s="578"/>
      <c r="F215" s="578"/>
      <c r="G215" s="579"/>
    </row>
    <row r="216" spans="1:8" x14ac:dyDescent="0.35">
      <c r="A216" s="580"/>
      <c r="B216" s="581"/>
      <c r="C216" s="581"/>
      <c r="D216" s="581"/>
      <c r="E216" s="581"/>
      <c r="F216" s="581"/>
      <c r="G216" s="582"/>
    </row>
    <row r="217" spans="1:8" x14ac:dyDescent="0.35">
      <c r="A217" s="566" t="s">
        <v>926</v>
      </c>
      <c r="B217" s="566"/>
      <c r="C217" s="566"/>
      <c r="D217" s="567"/>
      <c r="E217" s="566" t="s">
        <v>927</v>
      </c>
      <c r="F217" s="566"/>
      <c r="G217" s="566"/>
      <c r="H217" s="517"/>
    </row>
    <row r="218" spans="1:8" x14ac:dyDescent="0.35">
      <c r="A218" s="568" t="s">
        <v>928</v>
      </c>
      <c r="B218" s="569"/>
      <c r="C218" s="569"/>
      <c r="D218" s="569"/>
      <c r="E218" s="569"/>
      <c r="F218" s="569"/>
      <c r="G218" s="570"/>
    </row>
    <row r="219" spans="1:8" s="506" customFormat="1" ht="17.5" customHeight="1" x14ac:dyDescent="0.35">
      <c r="A219" s="563" t="s">
        <v>929</v>
      </c>
      <c r="B219" s="563"/>
      <c r="C219" s="563"/>
      <c r="D219" s="563"/>
      <c r="E219" s="563" t="s">
        <v>930</v>
      </c>
      <c r="F219" s="563"/>
      <c r="G219" s="563"/>
    </row>
    <row r="220" spans="1:8" s="506" customFormat="1" ht="17.5" customHeight="1" x14ac:dyDescent="0.35">
      <c r="A220" s="563" t="s">
        <v>931</v>
      </c>
      <c r="B220" s="563"/>
      <c r="C220" s="563"/>
      <c r="D220" s="563"/>
      <c r="E220" s="564" t="s">
        <v>932</v>
      </c>
      <c r="F220" s="564"/>
      <c r="G220" s="564"/>
    </row>
    <row r="221" spans="1:8" ht="83.15" customHeight="1" x14ac:dyDescent="0.35">
      <c r="A221" s="565" t="s">
        <v>933</v>
      </c>
      <c r="B221" s="565"/>
      <c r="C221" s="565"/>
      <c r="D221" s="565"/>
      <c r="E221" s="563" t="s">
        <v>934</v>
      </c>
      <c r="F221" s="563"/>
      <c r="G221" s="563"/>
    </row>
  </sheetData>
  <mergeCells count="63">
    <mergeCell ref="A15:G15"/>
    <mergeCell ref="A11:B11"/>
    <mergeCell ref="C11:G11"/>
    <mergeCell ref="A13:A14"/>
    <mergeCell ref="B13:B14"/>
    <mergeCell ref="C13:C14"/>
    <mergeCell ref="D13:F13"/>
    <mergeCell ref="G13:G14"/>
    <mergeCell ref="A8:G8"/>
    <mergeCell ref="A9:B9"/>
    <mergeCell ref="C9:G9"/>
    <mergeCell ref="A10:B10"/>
    <mergeCell ref="C10:G10"/>
    <mergeCell ref="A16:A45"/>
    <mergeCell ref="D16:G20"/>
    <mergeCell ref="G21:G45"/>
    <mergeCell ref="A46:G46"/>
    <mergeCell ref="A47:A48"/>
    <mergeCell ref="D47:G48"/>
    <mergeCell ref="A50:A52"/>
    <mergeCell ref="A55:A64"/>
    <mergeCell ref="A65:G65"/>
    <mergeCell ref="A67:A69"/>
    <mergeCell ref="A70:G70"/>
    <mergeCell ref="A72:A79"/>
    <mergeCell ref="A80:G80"/>
    <mergeCell ref="A82:A83"/>
    <mergeCell ref="A84:A85"/>
    <mergeCell ref="A86:G86"/>
    <mergeCell ref="A88:A90"/>
    <mergeCell ref="A94:A97"/>
    <mergeCell ref="A99:G99"/>
    <mergeCell ref="A102:G102"/>
    <mergeCell ref="A103:A107"/>
    <mergeCell ref="A108:A115"/>
    <mergeCell ref="A117:G117"/>
    <mergeCell ref="A119:A125"/>
    <mergeCell ref="A127:G127"/>
    <mergeCell ref="A129:A132"/>
    <mergeCell ref="A133:A134"/>
    <mergeCell ref="A135:A136"/>
    <mergeCell ref="A140:G140"/>
    <mergeCell ref="A142:A144"/>
    <mergeCell ref="A145:A151"/>
    <mergeCell ref="A152:G152"/>
    <mergeCell ref="A155:A156"/>
    <mergeCell ref="A160:G160"/>
    <mergeCell ref="A162:A164"/>
    <mergeCell ref="A166:A168"/>
    <mergeCell ref="A171:G171"/>
    <mergeCell ref="A174:G174"/>
    <mergeCell ref="A176:A178"/>
    <mergeCell ref="A180:G180"/>
    <mergeCell ref="A215:G216"/>
    <mergeCell ref="A220:D220"/>
    <mergeCell ref="E220:G220"/>
    <mergeCell ref="A221:D221"/>
    <mergeCell ref="E221:G221"/>
    <mergeCell ref="A217:D217"/>
    <mergeCell ref="E217:G217"/>
    <mergeCell ref="A218:G218"/>
    <mergeCell ref="A219:D219"/>
    <mergeCell ref="E219:G219"/>
  </mergeCells>
  <phoneticPr fontId="52" type="noConversion"/>
  <dataValidations count="1">
    <dataValidation type="list" allowBlank="1" showInputMessage="1" showErrorMessage="1" sqref="E21:E45 E54:E64 E181:E214 E161:E173 E66:E69 E128:E139 E175:E179 E141:E159 E87:E126 E71:E85" xr:uid="{C3593C28-0907-4A97-BAA5-93B6BB2402F0}">
      <formula1>"Not applicable,Legal prohibitions,Confidentiality constraints,Information unavailable/incomplete"</formula1>
    </dataValidation>
  </dataValidation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576362-5424-45B7-9ED9-AE53932EB70A}">
  <dimension ref="A8:O76"/>
  <sheetViews>
    <sheetView showGridLines="0" zoomScale="90" zoomScaleNormal="90" workbookViewId="0">
      <selection activeCell="A52" sqref="A52:XFD52"/>
    </sheetView>
  </sheetViews>
  <sheetFormatPr defaultColWidth="11.453125" defaultRowHeight="14.5" x14ac:dyDescent="0.35"/>
  <cols>
    <col min="1" max="1" width="22.453125" style="1" customWidth="1"/>
    <col min="2" max="2" width="57.54296875" style="2" customWidth="1"/>
    <col min="3" max="3" width="24.453125" style="2" customWidth="1"/>
    <col min="4" max="5" width="24.54296875" style="3" customWidth="1"/>
    <col min="6" max="6" width="15.81640625" style="1" customWidth="1"/>
    <col min="7" max="7" width="18.453125" style="1" customWidth="1"/>
    <col min="8" max="8" width="10.453125" style="1" bestFit="1" customWidth="1"/>
    <col min="9" max="10" width="11.453125" style="1" bestFit="1" customWidth="1"/>
    <col min="11" max="14" width="11.453125" style="1"/>
    <col min="15" max="15" width="14.453125" style="1" bestFit="1" customWidth="1"/>
    <col min="16" max="16384" width="11.453125" style="1"/>
  </cols>
  <sheetData>
    <row r="8" spans="1:6" x14ac:dyDescent="0.35">
      <c r="F8" s="159"/>
    </row>
    <row r="13" spans="1:6" ht="18.5" x14ac:dyDescent="0.35">
      <c r="A13" s="13"/>
      <c r="B13" s="13"/>
      <c r="C13" s="13"/>
      <c r="D13" s="13"/>
      <c r="E13" s="13"/>
    </row>
    <row r="14" spans="1:6" x14ac:dyDescent="0.35">
      <c r="D14" s="269"/>
      <c r="E14" s="270"/>
    </row>
    <row r="15" spans="1:6" s="4" customFormat="1" ht="19" thickBot="1" x14ac:dyDescent="0.5">
      <c r="A15" s="165" t="s">
        <v>74</v>
      </c>
      <c r="B15" s="59"/>
      <c r="C15" s="255">
        <v>2024</v>
      </c>
      <c r="D15" s="1">
        <v>2023</v>
      </c>
      <c r="E15" s="1">
        <v>2022</v>
      </c>
      <c r="F15" s="1">
        <v>2021</v>
      </c>
    </row>
    <row r="16" spans="1:6" s="2" customFormat="1" ht="27" customHeight="1" x14ac:dyDescent="0.35">
      <c r="A16" s="173" t="s">
        <v>75</v>
      </c>
      <c r="B16" s="138" t="s">
        <v>76</v>
      </c>
      <c r="C16" s="138"/>
      <c r="D16" s="139"/>
      <c r="E16" s="139"/>
      <c r="F16" s="139"/>
    </row>
    <row r="17" spans="1:8" ht="15" customHeight="1" x14ac:dyDescent="0.35">
      <c r="A17" s="54"/>
      <c r="B17" s="5" t="s">
        <v>77</v>
      </c>
      <c r="C17" s="132">
        <v>21403706</v>
      </c>
      <c r="D17" s="140">
        <v>21932634</v>
      </c>
      <c r="E17" s="140">
        <v>23469768</v>
      </c>
      <c r="F17" s="140">
        <v>22815757</v>
      </c>
    </row>
    <row r="18" spans="1:8" ht="15" customHeight="1" x14ac:dyDescent="0.35">
      <c r="A18" s="54"/>
      <c r="B18" s="5" t="s">
        <v>78</v>
      </c>
      <c r="C18" s="132">
        <v>1103170</v>
      </c>
      <c r="D18" s="140">
        <v>1172992</v>
      </c>
      <c r="E18" s="140">
        <v>1400129</v>
      </c>
      <c r="F18" s="140">
        <v>1490373</v>
      </c>
    </row>
    <row r="19" spans="1:8" ht="15" customHeight="1" x14ac:dyDescent="0.35">
      <c r="A19" s="54"/>
      <c r="B19" s="367"/>
      <c r="C19" s="220"/>
      <c r="D19" s="271"/>
      <c r="E19" s="271"/>
    </row>
    <row r="20" spans="1:8" ht="15" customHeight="1" x14ac:dyDescent="0.35">
      <c r="A20" s="54"/>
      <c r="B20" s="367"/>
      <c r="C20" s="220"/>
      <c r="D20" s="271"/>
      <c r="E20" s="271"/>
    </row>
    <row r="21" spans="1:8" s="4" customFormat="1" ht="19" thickBot="1" x14ac:dyDescent="0.5">
      <c r="A21" s="166" t="s">
        <v>79</v>
      </c>
      <c r="B21" s="59"/>
      <c r="C21" s="59"/>
      <c r="D21" s="60"/>
      <c r="E21" s="60"/>
    </row>
    <row r="22" spans="1:8" ht="15" customHeight="1" x14ac:dyDescent="0.35">
      <c r="A22" s="174" t="s">
        <v>80</v>
      </c>
      <c r="B22" s="10" t="s">
        <v>81</v>
      </c>
      <c r="C22" s="132">
        <v>39457483</v>
      </c>
      <c r="D22" s="6">
        <v>47138014</v>
      </c>
      <c r="E22" s="6">
        <v>41478414</v>
      </c>
      <c r="F22" s="139">
        <v>36633903</v>
      </c>
    </row>
    <row r="23" spans="1:8" x14ac:dyDescent="0.35">
      <c r="A23" s="54"/>
      <c r="B23" s="10" t="s">
        <v>82</v>
      </c>
      <c r="C23" s="132">
        <v>1</v>
      </c>
      <c r="D23" s="6">
        <v>0</v>
      </c>
      <c r="E23" s="6">
        <v>1</v>
      </c>
      <c r="F23" s="6">
        <v>0</v>
      </c>
    </row>
    <row r="24" spans="1:8" x14ac:dyDescent="0.35">
      <c r="A24" s="54"/>
      <c r="B24" s="10" t="s">
        <v>83</v>
      </c>
      <c r="C24" s="146">
        <v>0.73</v>
      </c>
      <c r="D24" s="394">
        <v>0.89</v>
      </c>
      <c r="E24" s="394">
        <v>0.84</v>
      </c>
      <c r="F24" s="394">
        <v>1.59</v>
      </c>
    </row>
    <row r="25" spans="1:8" x14ac:dyDescent="0.35">
      <c r="A25" s="54"/>
      <c r="B25" s="367"/>
      <c r="C25" s="220"/>
      <c r="D25" s="271"/>
      <c r="E25" s="272"/>
      <c r="F25" s="272"/>
    </row>
    <row r="26" spans="1:8" x14ac:dyDescent="0.35">
      <c r="A26" s="54"/>
      <c r="B26" s="221"/>
      <c r="C26" s="221"/>
      <c r="D26" s="272"/>
      <c r="E26" s="272"/>
      <c r="F26" s="272"/>
    </row>
    <row r="27" spans="1:8" s="4" customFormat="1" ht="19" thickBot="1" x14ac:dyDescent="0.5">
      <c r="A27" s="163" t="s">
        <v>84</v>
      </c>
      <c r="B27" s="59"/>
      <c r="C27" s="59"/>
      <c r="D27" s="60"/>
      <c r="E27" s="60"/>
      <c r="F27" s="60"/>
    </row>
    <row r="28" spans="1:8" ht="15" customHeight="1" thickBot="1" x14ac:dyDescent="0.4">
      <c r="A28" s="164" t="s">
        <v>85</v>
      </c>
      <c r="B28" s="142"/>
      <c r="C28" s="142"/>
      <c r="D28" s="134"/>
      <c r="E28" s="134"/>
      <c r="F28" s="134"/>
    </row>
    <row r="29" spans="1:8" ht="15" customHeight="1" x14ac:dyDescent="0.35">
      <c r="A29" s="167" t="s">
        <v>86</v>
      </c>
      <c r="B29" s="143" t="s">
        <v>87</v>
      </c>
      <c r="C29" s="405"/>
      <c r="D29" s="144"/>
      <c r="E29" s="144"/>
      <c r="F29" s="144"/>
    </row>
    <row r="30" spans="1:8" ht="14.25" customHeight="1" x14ac:dyDescent="0.35">
      <c r="A30" s="167"/>
      <c r="B30" s="10" t="s">
        <v>88</v>
      </c>
      <c r="C30" s="132">
        <v>602440201.61111104</v>
      </c>
      <c r="D30" s="140">
        <v>567306059</v>
      </c>
      <c r="E30" s="283">
        <v>595714519</v>
      </c>
      <c r="F30" s="283">
        <v>616545486</v>
      </c>
      <c r="G30" s="9"/>
      <c r="H30" s="9"/>
    </row>
    <row r="31" spans="1:8" ht="15" customHeight="1" x14ac:dyDescent="0.35">
      <c r="A31" s="167"/>
      <c r="B31" s="10" t="s">
        <v>89</v>
      </c>
      <c r="C31" s="133">
        <v>0.24503728547976117</v>
      </c>
      <c r="D31" s="145">
        <v>0.09</v>
      </c>
      <c r="E31" s="145">
        <v>0.01</v>
      </c>
      <c r="F31" s="145">
        <v>0</v>
      </c>
    </row>
    <row r="32" spans="1:8" ht="15" customHeight="1" x14ac:dyDescent="0.35">
      <c r="A32" s="167"/>
      <c r="B32" s="10" t="s">
        <v>90</v>
      </c>
      <c r="C32" s="132">
        <v>9972008</v>
      </c>
      <c r="D32" s="140">
        <v>9162418</v>
      </c>
      <c r="E32" s="140">
        <v>10339020</v>
      </c>
      <c r="F32" s="140">
        <v>10454796</v>
      </c>
    </row>
    <row r="33" spans="1:9" x14ac:dyDescent="0.35">
      <c r="A33" s="169" t="s">
        <v>6</v>
      </c>
      <c r="B33" s="143" t="s">
        <v>91</v>
      </c>
      <c r="C33" s="406"/>
      <c r="D33" s="144"/>
      <c r="E33" s="144"/>
      <c r="F33" s="144"/>
    </row>
    <row r="34" spans="1:9" x14ac:dyDescent="0.35">
      <c r="A34" s="168"/>
      <c r="B34" s="147" t="s">
        <v>92</v>
      </c>
      <c r="C34" s="148">
        <v>9.0389999999999997</v>
      </c>
      <c r="D34" s="149">
        <v>7.81</v>
      </c>
      <c r="E34" s="149">
        <v>7.48</v>
      </c>
      <c r="F34" s="149">
        <v>7.28</v>
      </c>
    </row>
    <row r="35" spans="1:9" ht="34.5" customHeight="1" x14ac:dyDescent="0.35">
      <c r="A35" s="169" t="s">
        <v>93</v>
      </c>
      <c r="B35" s="141" t="s">
        <v>94</v>
      </c>
      <c r="C35" s="132">
        <v>646163</v>
      </c>
      <c r="D35" s="140">
        <v>579422</v>
      </c>
      <c r="E35" s="140">
        <v>749337</v>
      </c>
      <c r="F35" s="140">
        <v>720746</v>
      </c>
    </row>
    <row r="36" spans="1:9" ht="16.5" x14ac:dyDescent="0.35">
      <c r="A36" s="169" t="s">
        <v>9</v>
      </c>
      <c r="B36" s="141" t="s">
        <v>95</v>
      </c>
      <c r="C36" s="132">
        <v>49491</v>
      </c>
      <c r="D36" s="140">
        <v>129494</v>
      </c>
      <c r="E36" s="140">
        <v>135590</v>
      </c>
      <c r="F36" s="140">
        <v>86217</v>
      </c>
    </row>
    <row r="37" spans="1:9" ht="16.5" x14ac:dyDescent="0.35">
      <c r="A37" s="170" t="s">
        <v>10</v>
      </c>
      <c r="B37" s="141" t="s">
        <v>96</v>
      </c>
      <c r="C37" s="306">
        <v>695654</v>
      </c>
      <c r="D37" s="140">
        <v>708916</v>
      </c>
      <c r="E37" s="140">
        <v>884927</v>
      </c>
      <c r="F37" s="140">
        <v>806963</v>
      </c>
    </row>
    <row r="38" spans="1:9" ht="16.5" x14ac:dyDescent="0.35">
      <c r="A38" s="167"/>
      <c r="B38" s="141" t="s">
        <v>97</v>
      </c>
      <c r="C38" s="481">
        <v>0.63100000000000001</v>
      </c>
      <c r="D38" s="275">
        <v>0.6</v>
      </c>
      <c r="E38" s="275">
        <v>0.64</v>
      </c>
      <c r="F38" s="275">
        <v>0.54</v>
      </c>
    </row>
    <row r="39" spans="1:9" ht="16.5" x14ac:dyDescent="0.35">
      <c r="A39" s="167"/>
      <c r="B39" s="141" t="s">
        <v>98</v>
      </c>
      <c r="C39" s="482">
        <v>3.3000000000000002E-2</v>
      </c>
      <c r="D39" s="275">
        <v>0.03</v>
      </c>
      <c r="E39" s="275">
        <v>0.04</v>
      </c>
      <c r="F39" s="275">
        <v>0.03</v>
      </c>
    </row>
    <row r="40" spans="1:9" ht="16.5" x14ac:dyDescent="0.35">
      <c r="A40" s="167"/>
      <c r="B40" s="141" t="s">
        <v>99</v>
      </c>
      <c r="C40" s="306">
        <v>621309.86020000011</v>
      </c>
      <c r="D40" s="140">
        <v>444310</v>
      </c>
      <c r="E40" s="140">
        <v>414641</v>
      </c>
      <c r="F40" s="140">
        <v>226883</v>
      </c>
    </row>
    <row r="41" spans="1:9" x14ac:dyDescent="0.35">
      <c r="A41" s="167"/>
      <c r="B41" s="367"/>
      <c r="C41" s="437"/>
      <c r="D41" s="271"/>
      <c r="E41" s="271"/>
      <c r="F41" s="271"/>
    </row>
    <row r="42" spans="1:9" x14ac:dyDescent="0.35">
      <c r="A42" s="167"/>
      <c r="B42" s="229"/>
      <c r="C42" s="229"/>
      <c r="D42" s="273"/>
      <c r="E42" s="273"/>
      <c r="F42" s="273"/>
    </row>
    <row r="43" spans="1:9" s="4" customFormat="1" ht="19" thickBot="1" x14ac:dyDescent="0.5">
      <c r="A43" s="171" t="s">
        <v>100</v>
      </c>
      <c r="B43" s="59"/>
      <c r="C43" s="59"/>
      <c r="D43" s="60"/>
      <c r="E43" s="60"/>
      <c r="F43" s="60"/>
    </row>
    <row r="44" spans="1:9" ht="14.25" customHeight="1" x14ac:dyDescent="0.35">
      <c r="A44" s="172" t="s">
        <v>101</v>
      </c>
      <c r="B44" s="138" t="s">
        <v>102</v>
      </c>
      <c r="C44" s="349"/>
      <c r="D44" s="150"/>
      <c r="E44" s="150"/>
      <c r="F44" s="150"/>
    </row>
    <row r="45" spans="1:9" x14ac:dyDescent="0.35">
      <c r="A45" s="167"/>
      <c r="B45" s="216" t="s">
        <v>103</v>
      </c>
      <c r="C45" s="132">
        <v>13046.1</v>
      </c>
      <c r="D45" s="214">
        <v>10650</v>
      </c>
      <c r="E45" s="214">
        <v>14198</v>
      </c>
      <c r="F45" s="214">
        <v>9495</v>
      </c>
    </row>
    <row r="46" spans="1:9" x14ac:dyDescent="0.35">
      <c r="A46" s="167"/>
      <c r="B46" s="10" t="s">
        <v>104</v>
      </c>
      <c r="C46" s="213">
        <v>1.1825999777006466E-2</v>
      </c>
      <c r="D46" s="215">
        <v>9.9000000000000008E-3</v>
      </c>
      <c r="E46" s="215">
        <v>1.01E-2</v>
      </c>
      <c r="F46" s="215">
        <v>6.4000000000000003E-3</v>
      </c>
    </row>
    <row r="47" spans="1:9" x14ac:dyDescent="0.35">
      <c r="A47" s="170" t="s">
        <v>7</v>
      </c>
      <c r="B47" s="141" t="s">
        <v>105</v>
      </c>
      <c r="C47" s="350"/>
      <c r="D47" s="151"/>
      <c r="E47" s="151"/>
      <c r="F47" s="151"/>
      <c r="H47" s="7"/>
      <c r="I47" s="7"/>
    </row>
    <row r="48" spans="1:9" ht="15" customHeight="1" x14ac:dyDescent="0.35">
      <c r="A48" s="168"/>
      <c r="B48" s="10" t="s">
        <v>106</v>
      </c>
      <c r="C48" s="132">
        <v>60.64</v>
      </c>
      <c r="D48" s="6">
        <v>72</v>
      </c>
      <c r="E48" s="6">
        <v>86</v>
      </c>
      <c r="F48" s="6">
        <v>38</v>
      </c>
      <c r="H48" s="7"/>
      <c r="I48" s="7"/>
    </row>
    <row r="49" spans="1:15" ht="15" customHeight="1" x14ac:dyDescent="0.35">
      <c r="A49" s="170" t="s">
        <v>107</v>
      </c>
      <c r="B49" s="141" t="s">
        <v>108</v>
      </c>
      <c r="C49" s="351"/>
      <c r="D49" s="5"/>
      <c r="E49" s="5"/>
      <c r="F49" s="5"/>
      <c r="G49" s="7"/>
      <c r="H49" s="7"/>
      <c r="I49" s="7"/>
    </row>
    <row r="50" spans="1:15" x14ac:dyDescent="0.35">
      <c r="A50" s="167"/>
      <c r="B50" s="10" t="s">
        <v>109</v>
      </c>
      <c r="C50" s="132">
        <v>7013.34</v>
      </c>
      <c r="D50" s="217">
        <v>7573</v>
      </c>
      <c r="E50" s="217">
        <v>9728</v>
      </c>
      <c r="F50" s="217">
        <v>7783</v>
      </c>
      <c r="G50" s="7"/>
      <c r="H50" s="7"/>
      <c r="I50" s="7"/>
    </row>
    <row r="51" spans="1:15" ht="15" customHeight="1" x14ac:dyDescent="0.35">
      <c r="A51" s="167"/>
      <c r="B51" s="75" t="s">
        <v>110</v>
      </c>
      <c r="C51" s="132">
        <v>19361.84</v>
      </c>
      <c r="D51" s="6">
        <v>17638</v>
      </c>
      <c r="E51" s="6">
        <v>18464</v>
      </c>
      <c r="F51" s="6">
        <v>20784</v>
      </c>
      <c r="I51" s="7"/>
      <c r="O51" s="7"/>
    </row>
    <row r="52" spans="1:15" ht="25" customHeight="1" x14ac:dyDescent="0.35">
      <c r="A52" s="167"/>
      <c r="B52" s="120" t="s">
        <v>111</v>
      </c>
      <c r="C52" s="304">
        <v>0.59744124433703594</v>
      </c>
      <c r="D52" s="11">
        <v>0.62</v>
      </c>
      <c r="E52" s="11">
        <v>0.61</v>
      </c>
      <c r="F52" s="11">
        <v>0.67</v>
      </c>
      <c r="H52" s="7"/>
      <c r="I52" s="7"/>
    </row>
    <row r="53" spans="1:15" x14ac:dyDescent="0.35">
      <c r="A53" s="167"/>
      <c r="B53" s="229"/>
      <c r="C53" s="229"/>
      <c r="D53" s="273"/>
      <c r="E53" s="273"/>
      <c r="F53" s="273"/>
    </row>
    <row r="54" spans="1:15" s="4" customFormat="1" ht="19" thickBot="1" x14ac:dyDescent="0.5">
      <c r="A54" s="171" t="s">
        <v>112</v>
      </c>
      <c r="B54" s="59"/>
      <c r="C54" s="59"/>
      <c r="D54" s="60"/>
      <c r="E54" s="60"/>
      <c r="F54" s="60"/>
    </row>
    <row r="55" spans="1:15" ht="27.65" customHeight="1" x14ac:dyDescent="0.35">
      <c r="A55" s="172" t="s">
        <v>113</v>
      </c>
      <c r="B55" s="138" t="s">
        <v>114</v>
      </c>
      <c r="C55" s="349"/>
      <c r="D55" s="8"/>
      <c r="E55" s="8"/>
      <c r="F55" s="8"/>
    </row>
    <row r="56" spans="1:15" ht="15" customHeight="1" x14ac:dyDescent="0.35">
      <c r="A56" s="167"/>
      <c r="B56" s="10" t="s">
        <v>115</v>
      </c>
      <c r="C56" s="132">
        <v>122519903.2</v>
      </c>
      <c r="D56" s="6">
        <v>145088784</v>
      </c>
      <c r="E56" s="6">
        <v>153168469</v>
      </c>
      <c r="F56" s="6">
        <v>174331123</v>
      </c>
      <c r="I56" s="7"/>
    </row>
    <row r="57" spans="1:15" ht="15" customHeight="1" x14ac:dyDescent="0.35">
      <c r="A57" s="167"/>
      <c r="B57" s="10" t="s">
        <v>116</v>
      </c>
      <c r="C57" s="132">
        <v>40685173.390000001</v>
      </c>
      <c r="D57" s="6">
        <v>21932632</v>
      </c>
      <c r="E57" s="6">
        <v>23469768</v>
      </c>
      <c r="F57" s="6">
        <v>22815669</v>
      </c>
      <c r="I57" s="7"/>
      <c r="L57" s="7"/>
    </row>
    <row r="58" spans="1:15" ht="15" customHeight="1" x14ac:dyDescent="0.35">
      <c r="A58" s="54"/>
      <c r="B58" s="10" t="s">
        <v>117</v>
      </c>
      <c r="C58" s="132">
        <v>153447</v>
      </c>
      <c r="D58" s="6">
        <v>6232031</v>
      </c>
      <c r="E58" s="6">
        <v>8835651</v>
      </c>
      <c r="F58" s="6">
        <v>3306027</v>
      </c>
      <c r="I58" s="7"/>
      <c r="L58" s="7"/>
    </row>
    <row r="59" spans="1:15" ht="15" customHeight="1" x14ac:dyDescent="0.35">
      <c r="A59" s="54"/>
      <c r="B59" s="10" t="s">
        <v>118</v>
      </c>
      <c r="C59" s="132">
        <v>163051629.59</v>
      </c>
      <c r="D59" s="217">
        <v>160789385</v>
      </c>
      <c r="E59" s="217">
        <v>167802585</v>
      </c>
      <c r="F59" s="217">
        <v>193840766</v>
      </c>
      <c r="I59" s="7"/>
      <c r="L59" s="7"/>
    </row>
    <row r="60" spans="1:15" ht="15" customHeight="1" x14ac:dyDescent="0.35">
      <c r="A60" s="54"/>
      <c r="B60" s="10" t="s">
        <v>119</v>
      </c>
      <c r="C60" s="483">
        <v>1.2524250835353255E-3</v>
      </c>
      <c r="D60" s="11">
        <v>0.04</v>
      </c>
      <c r="E60" s="11">
        <v>0.06</v>
      </c>
      <c r="F60" s="11">
        <v>0.02</v>
      </c>
      <c r="G60" s="305"/>
      <c r="I60" s="7"/>
      <c r="O60" s="7"/>
    </row>
    <row r="61" spans="1:15" ht="15" customHeight="1" x14ac:dyDescent="0.35">
      <c r="A61" s="54"/>
      <c r="B61" s="367"/>
      <c r="C61" s="438"/>
      <c r="D61" s="438"/>
      <c r="E61" s="438"/>
      <c r="F61" s="438"/>
      <c r="G61" s="305"/>
      <c r="I61" s="7"/>
      <c r="O61" s="7"/>
    </row>
    <row r="62" spans="1:15" ht="15" customHeight="1" x14ac:dyDescent="0.35">
      <c r="A62" s="54"/>
      <c r="B62" s="221"/>
      <c r="C62" s="221"/>
      <c r="D62" s="310"/>
      <c r="E62" s="310"/>
      <c r="F62" s="310"/>
      <c r="I62" s="7"/>
      <c r="O62" s="7"/>
    </row>
    <row r="63" spans="1:15" s="4" customFormat="1" ht="19" thickBot="1" x14ac:dyDescent="0.5">
      <c r="A63" s="165" t="s">
        <v>120</v>
      </c>
      <c r="B63" s="59"/>
      <c r="C63" s="59"/>
      <c r="D63" s="60"/>
      <c r="E63" s="60"/>
      <c r="F63" s="60"/>
    </row>
    <row r="64" spans="1:15" s="4" customFormat="1" ht="19" thickBot="1" x14ac:dyDescent="0.5">
      <c r="A64" s="175" t="s">
        <v>121</v>
      </c>
      <c r="B64" s="59"/>
      <c r="C64" s="59"/>
      <c r="D64" s="60"/>
      <c r="E64" s="60"/>
      <c r="F64" s="60"/>
    </row>
    <row r="65" spans="1:6" ht="15" customHeight="1" x14ac:dyDescent="0.35">
      <c r="A65" s="176" t="s">
        <v>122</v>
      </c>
      <c r="B65" s="141" t="s">
        <v>123</v>
      </c>
      <c r="C65" s="141"/>
      <c r="D65" s="6"/>
      <c r="E65" s="6"/>
      <c r="F65" s="6"/>
    </row>
    <row r="66" spans="1:6" ht="15" customHeight="1" x14ac:dyDescent="0.35">
      <c r="A66" s="135"/>
      <c r="B66" s="10" t="s">
        <v>0</v>
      </c>
      <c r="C66" s="218">
        <v>5126</v>
      </c>
      <c r="D66" s="6">
        <v>4820</v>
      </c>
      <c r="E66" s="6">
        <v>5659</v>
      </c>
      <c r="F66" s="6">
        <v>5520</v>
      </c>
    </row>
    <row r="67" spans="1:6" ht="15" customHeight="1" x14ac:dyDescent="0.35">
      <c r="A67" s="177"/>
      <c r="B67" s="10" t="s">
        <v>124</v>
      </c>
      <c r="C67" s="218">
        <v>8365</v>
      </c>
      <c r="D67" s="6">
        <v>11392</v>
      </c>
      <c r="E67" s="6">
        <v>8481</v>
      </c>
      <c r="F67" s="6">
        <v>7027</v>
      </c>
    </row>
    <row r="68" spans="1:6" x14ac:dyDescent="0.35">
      <c r="A68" s="135"/>
      <c r="B68" s="12" t="s">
        <v>125</v>
      </c>
      <c r="C68" s="322">
        <v>0.62004299162404564</v>
      </c>
      <c r="D68" s="219">
        <v>0.7</v>
      </c>
      <c r="E68" s="219">
        <v>0.6</v>
      </c>
      <c r="F68" s="219">
        <v>0.56000000000000005</v>
      </c>
    </row>
    <row r="69" spans="1:6" x14ac:dyDescent="0.35">
      <c r="A69" s="135"/>
      <c r="B69" s="439"/>
      <c r="C69" s="440"/>
      <c r="D69" s="440"/>
      <c r="E69" s="440"/>
      <c r="F69" s="440"/>
    </row>
    <row r="70" spans="1:6" s="4" customFormat="1" ht="19" thickBot="1" x14ac:dyDescent="0.5">
      <c r="A70" s="175" t="s">
        <v>126</v>
      </c>
      <c r="B70" s="59"/>
      <c r="C70" s="59"/>
      <c r="D70" s="60"/>
      <c r="E70" s="60"/>
      <c r="F70" s="60"/>
    </row>
    <row r="71" spans="1:6" ht="15" thickBot="1" x14ac:dyDescent="0.4">
      <c r="A71" s="222" t="s">
        <v>14</v>
      </c>
      <c r="B71" s="223" t="s">
        <v>127</v>
      </c>
      <c r="C71" s="352">
        <v>0.11880608661724541</v>
      </c>
      <c r="D71" s="230">
        <v>0.11</v>
      </c>
      <c r="E71" s="230">
        <v>0.09</v>
      </c>
      <c r="F71" s="230">
        <v>0.09</v>
      </c>
    </row>
    <row r="72" spans="1:6" x14ac:dyDescent="0.35">
      <c r="A72" s="136"/>
      <c r="B72" s="64"/>
      <c r="C72" s="64"/>
      <c r="E72" s="274"/>
    </row>
    <row r="73" spans="1:6" x14ac:dyDescent="0.35">
      <c r="A73" s="137"/>
      <c r="B73" s="64"/>
      <c r="C73" s="64"/>
      <c r="E73" s="274"/>
    </row>
    <row r="74" spans="1:6" x14ac:dyDescent="0.35">
      <c r="B74" s="64"/>
      <c r="C74" s="64"/>
    </row>
    <row r="75" spans="1:6" x14ac:dyDescent="0.35">
      <c r="B75" s="64"/>
      <c r="C75" s="64"/>
    </row>
    <row r="76" spans="1:6" x14ac:dyDescent="0.35">
      <c r="B76" s="64"/>
      <c r="C76" s="64"/>
      <c r="D76" s="259"/>
    </row>
  </sheetData>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2CBA1-CCBC-4951-AA77-5B05C990E136}">
  <sheetPr>
    <tabColor theme="9"/>
  </sheetPr>
  <dimension ref="A1"/>
  <sheetViews>
    <sheetView showGridLines="0" zoomScale="33" workbookViewId="0">
      <selection activeCell="K16" sqref="K16"/>
    </sheetView>
  </sheetViews>
  <sheetFormatPr defaultColWidth="9.453125" defaultRowHeight="14.5" x14ac:dyDescent="0.35"/>
  <cols>
    <col min="1" max="16384" width="9.453125" style="61"/>
  </cols>
  <sheetData/>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E77C9F-C176-48AC-BC31-B8D68EF4BC1C}">
  <dimension ref="A12:I79"/>
  <sheetViews>
    <sheetView showGridLines="0" tabSelected="1" zoomScale="60" zoomScaleNormal="60" workbookViewId="0">
      <selection activeCell="C34" sqref="C34"/>
    </sheetView>
  </sheetViews>
  <sheetFormatPr defaultColWidth="8.54296875" defaultRowHeight="14.5" x14ac:dyDescent="0.35"/>
  <cols>
    <col min="1" max="1" width="64.453125" customWidth="1"/>
    <col min="2" max="2" width="17.1796875" customWidth="1"/>
    <col min="3" max="6" width="20.453125" customWidth="1"/>
    <col min="7" max="7" width="18.1796875" customWidth="1"/>
    <col min="8" max="14" width="20.453125" customWidth="1"/>
  </cols>
  <sheetData>
    <row r="12" spans="1:9" ht="20.25" customHeight="1" thickBot="1" x14ac:dyDescent="0.4">
      <c r="A12" s="32" t="s">
        <v>128</v>
      </c>
      <c r="B12" s="33"/>
      <c r="C12" s="33"/>
      <c r="D12" s="34"/>
      <c r="E12" s="34"/>
      <c r="F12" s="34"/>
      <c r="G12" s="35"/>
      <c r="H12" s="35"/>
    </row>
    <row r="13" spans="1:9" ht="20.25" customHeight="1" x14ac:dyDescent="0.35">
      <c r="A13" s="194" t="s">
        <v>5</v>
      </c>
      <c r="B13" s="42" t="s">
        <v>129</v>
      </c>
      <c r="C13" s="43" t="s">
        <v>130</v>
      </c>
      <c r="D13" s="44" t="s">
        <v>131</v>
      </c>
      <c r="E13" s="44" t="s">
        <v>132</v>
      </c>
      <c r="F13" s="44" t="s">
        <v>133</v>
      </c>
      <c r="G13" s="44" t="s">
        <v>388</v>
      </c>
      <c r="H13" s="44" t="s">
        <v>531</v>
      </c>
    </row>
    <row r="14" spans="1:9" ht="20.25" customHeight="1" x14ac:dyDescent="0.35">
      <c r="A14" s="661" t="s">
        <v>134</v>
      </c>
      <c r="B14" s="67"/>
      <c r="C14" s="36"/>
      <c r="D14" s="36"/>
      <c r="E14" s="36"/>
      <c r="F14" s="36"/>
      <c r="G14" s="36"/>
      <c r="H14" s="68"/>
    </row>
    <row r="15" spans="1:9" ht="20.25" customHeight="1" x14ac:dyDescent="0.35">
      <c r="A15" s="361" t="s">
        <v>135</v>
      </c>
      <c r="B15" s="442">
        <v>5461187.1969432365</v>
      </c>
      <c r="C15" s="364">
        <v>1432680.1376277641</v>
      </c>
      <c r="D15" s="364">
        <v>1241490.7237861985</v>
      </c>
      <c r="E15" s="364">
        <v>1350275.6148122211</v>
      </c>
      <c r="F15" s="364">
        <v>380910.62083846412</v>
      </c>
      <c r="G15" s="364">
        <v>921876.19449080247</v>
      </c>
      <c r="H15" s="365">
        <v>133953.90538778593</v>
      </c>
      <c r="I15" s="283"/>
    </row>
    <row r="16" spans="1:9" ht="20.25" customHeight="1" x14ac:dyDescent="0.35">
      <c r="A16" s="362" t="s">
        <v>136</v>
      </c>
      <c r="B16" s="442">
        <v>1636465.1455494973</v>
      </c>
      <c r="C16" s="264">
        <v>11433.238050026017</v>
      </c>
      <c r="D16" s="264">
        <v>657255.13829420961</v>
      </c>
      <c r="E16" s="264">
        <v>291093.7362223462</v>
      </c>
      <c r="F16" s="264">
        <v>654678.43921099091</v>
      </c>
      <c r="G16" s="257">
        <v>22004.593771924589</v>
      </c>
      <c r="H16" s="264">
        <v>0</v>
      </c>
      <c r="I16" s="283"/>
    </row>
    <row r="17" spans="1:9" ht="20.25" customHeight="1" x14ac:dyDescent="0.35">
      <c r="A17" s="363" t="s">
        <v>137</v>
      </c>
      <c r="B17" s="442">
        <v>1880887.2319357255</v>
      </c>
      <c r="C17" s="257">
        <v>1880887.2319357255</v>
      </c>
      <c r="D17" s="257">
        <v>0</v>
      </c>
      <c r="E17" s="257">
        <v>0</v>
      </c>
      <c r="F17" s="257">
        <v>0</v>
      </c>
      <c r="G17" s="257">
        <v>0</v>
      </c>
      <c r="H17" s="257">
        <v>0</v>
      </c>
      <c r="I17" s="283"/>
    </row>
    <row r="18" spans="1:9" ht="20.25" customHeight="1" x14ac:dyDescent="0.35">
      <c r="A18" s="660" t="s">
        <v>942</v>
      </c>
      <c r="B18" s="656">
        <v>8978539.5744284596</v>
      </c>
      <c r="C18" s="657">
        <v>3325000.607613516</v>
      </c>
      <c r="D18" s="657">
        <v>1898745.8620804083</v>
      </c>
      <c r="E18" s="657">
        <v>1641369.3510345672</v>
      </c>
      <c r="F18" s="657">
        <v>1035589.060049455</v>
      </c>
      <c r="G18" s="657">
        <v>943880.78826272709</v>
      </c>
      <c r="H18" s="657">
        <v>133953.90538778593</v>
      </c>
      <c r="I18" s="283"/>
    </row>
    <row r="19" spans="1:9" ht="20.25" customHeight="1" x14ac:dyDescent="0.35">
      <c r="A19" s="661" t="s">
        <v>939</v>
      </c>
      <c r="B19" s="67"/>
      <c r="C19" s="36"/>
      <c r="D19" s="36"/>
      <c r="E19" s="36"/>
      <c r="F19" s="36"/>
      <c r="G19" s="36"/>
      <c r="H19" s="68"/>
      <c r="I19" s="283"/>
    </row>
    <row r="20" spans="1:9" ht="20.25" customHeight="1" x14ac:dyDescent="0.35">
      <c r="A20" s="361" t="s">
        <v>138</v>
      </c>
      <c r="B20" s="444">
        <v>905989.81319999963</v>
      </c>
      <c r="C20" s="258">
        <v>0</v>
      </c>
      <c r="D20" s="258">
        <v>269934.45119999984</v>
      </c>
      <c r="E20" s="258">
        <v>331278.55199999991</v>
      </c>
      <c r="F20" s="258">
        <v>153380.34359999993</v>
      </c>
      <c r="G20" s="258">
        <v>151396.4664</v>
      </c>
      <c r="H20" s="258">
        <v>0</v>
      </c>
      <c r="I20" s="283"/>
    </row>
    <row r="21" spans="1:9" ht="20.25" customHeight="1" x14ac:dyDescent="0.35">
      <c r="A21" s="361" t="s">
        <v>529</v>
      </c>
      <c r="B21" s="444">
        <v>882</v>
      </c>
      <c r="C21" s="258">
        <v>882</v>
      </c>
      <c r="D21" s="258">
        <v>0</v>
      </c>
      <c r="E21" s="258">
        <v>0</v>
      </c>
      <c r="F21" s="258">
        <v>0</v>
      </c>
      <c r="G21" s="258">
        <v>0</v>
      </c>
      <c r="H21" s="258">
        <v>0</v>
      </c>
      <c r="I21" s="283"/>
    </row>
    <row r="22" spans="1:9" ht="20.25" customHeight="1" x14ac:dyDescent="0.35">
      <c r="A22" s="660" t="s">
        <v>943</v>
      </c>
      <c r="B22" s="656">
        <v>906871.81319999963</v>
      </c>
      <c r="C22" s="658">
        <v>882</v>
      </c>
      <c r="D22" s="658">
        <v>269934.45119999984</v>
      </c>
      <c r="E22" s="658">
        <v>331278.55199999991</v>
      </c>
      <c r="F22" s="658">
        <v>153380.34359999993</v>
      </c>
      <c r="G22" s="658">
        <v>151396.4664</v>
      </c>
      <c r="H22" s="658">
        <v>0</v>
      </c>
      <c r="I22" s="283"/>
    </row>
    <row r="23" spans="1:9" ht="20.25" customHeight="1" x14ac:dyDescent="0.35">
      <c r="A23" s="661" t="s">
        <v>940</v>
      </c>
      <c r="B23" s="67"/>
      <c r="C23" s="36"/>
      <c r="D23" s="36"/>
      <c r="E23" s="36"/>
      <c r="F23" s="36"/>
      <c r="G23" s="36"/>
      <c r="H23" s="68"/>
      <c r="I23" s="283"/>
    </row>
    <row r="24" spans="1:9" s="266" customFormat="1" ht="20.25" customHeight="1" x14ac:dyDescent="0.35">
      <c r="A24" s="362" t="s">
        <v>530</v>
      </c>
      <c r="B24" s="442">
        <v>4216.9628588412033</v>
      </c>
      <c r="C24" s="258">
        <v>876.36657056710203</v>
      </c>
      <c r="D24" s="258">
        <v>532.96418736879525</v>
      </c>
      <c r="E24" s="258">
        <v>1195.7144066235867</v>
      </c>
      <c r="F24" s="258">
        <v>787.1879534131981</v>
      </c>
      <c r="G24" s="258">
        <v>824.72974086852082</v>
      </c>
      <c r="H24" s="258">
        <v>0</v>
      </c>
      <c r="I24" s="283"/>
    </row>
    <row r="25" spans="1:9" ht="20.25" customHeight="1" x14ac:dyDescent="0.35">
      <c r="A25" s="366" t="s">
        <v>139</v>
      </c>
      <c r="B25" s="442">
        <v>83261.86529999999</v>
      </c>
      <c r="C25" s="258">
        <v>14563.599999999999</v>
      </c>
      <c r="D25" s="258">
        <v>14553.544400000001</v>
      </c>
      <c r="E25" s="258">
        <v>23266.337699999996</v>
      </c>
      <c r="F25" s="258">
        <v>7434.0761000000002</v>
      </c>
      <c r="G25" s="258">
        <v>23444.307099999998</v>
      </c>
      <c r="H25" s="258">
        <v>0</v>
      </c>
      <c r="I25" s="283"/>
    </row>
    <row r="26" spans="1:9" ht="20.25" customHeight="1" x14ac:dyDescent="0.35">
      <c r="A26" s="662" t="s">
        <v>944</v>
      </c>
      <c r="B26" s="663">
        <v>87478.828158841206</v>
      </c>
      <c r="C26" s="664">
        <v>15439.966570567101</v>
      </c>
      <c r="D26" s="664">
        <v>15086.508587368797</v>
      </c>
      <c r="E26" s="664">
        <v>24462.052106623581</v>
      </c>
      <c r="F26" s="664">
        <v>8221.2640534131988</v>
      </c>
      <c r="G26" s="664">
        <v>24269.036840868517</v>
      </c>
      <c r="H26" s="664">
        <v>0</v>
      </c>
      <c r="I26" s="283"/>
    </row>
    <row r="27" spans="1:9" ht="20.25" customHeight="1" x14ac:dyDescent="0.35">
      <c r="A27" s="665" t="s">
        <v>90</v>
      </c>
      <c r="B27" s="443">
        <v>9972890.215787299</v>
      </c>
      <c r="C27" s="157">
        <v>3341322.5741840829</v>
      </c>
      <c r="D27" s="157">
        <v>2183766.821867777</v>
      </c>
      <c r="E27" s="157">
        <v>1997109.9551411907</v>
      </c>
      <c r="F27" s="157">
        <v>1197190.6677028681</v>
      </c>
      <c r="G27" s="157">
        <v>1119546.2915035954</v>
      </c>
      <c r="H27" s="157">
        <v>133953.90538778593</v>
      </c>
      <c r="I27" s="283"/>
    </row>
    <row r="28" spans="1:9" ht="20.25" customHeight="1" x14ac:dyDescent="0.35">
      <c r="A28" s="26"/>
      <c r="B28" s="445"/>
      <c r="C28" s="55"/>
      <c r="D28" s="55"/>
      <c r="E28" s="55"/>
      <c r="F28" s="55"/>
      <c r="G28" s="55"/>
      <c r="H28" s="55"/>
    </row>
    <row r="29" spans="1:9" ht="20.25" customHeight="1" thickBot="1" x14ac:dyDescent="0.4">
      <c r="A29" s="32" t="s">
        <v>941</v>
      </c>
      <c r="B29" s="33"/>
      <c r="C29" s="33"/>
      <c r="D29" s="34"/>
      <c r="E29" s="34"/>
      <c r="F29" s="34"/>
      <c r="G29" s="35"/>
      <c r="H29" s="35"/>
    </row>
    <row r="30" spans="1:9" ht="20.25" customHeight="1" x14ac:dyDescent="0.35">
      <c r="A30" s="194" t="s">
        <v>5</v>
      </c>
      <c r="B30" s="42" t="s">
        <v>129</v>
      </c>
      <c r="C30" s="43" t="s">
        <v>130</v>
      </c>
      <c r="D30" s="44" t="s">
        <v>131</v>
      </c>
      <c r="E30" s="44" t="s">
        <v>132</v>
      </c>
      <c r="F30" s="44" t="s">
        <v>133</v>
      </c>
      <c r="G30" s="44" t="s">
        <v>388</v>
      </c>
      <c r="H30" s="44" t="s">
        <v>531</v>
      </c>
    </row>
    <row r="31" spans="1:9" ht="20.25" customHeight="1" x14ac:dyDescent="0.35">
      <c r="A31" s="361" t="s">
        <v>945</v>
      </c>
      <c r="B31" s="444">
        <v>251663.83699999994</v>
      </c>
      <c r="C31" s="258">
        <v>0</v>
      </c>
      <c r="D31" s="258">
        <v>74981.791999999958</v>
      </c>
      <c r="E31" s="258">
        <v>92021.819999999992</v>
      </c>
      <c r="F31" s="258">
        <v>42605.650999999991</v>
      </c>
      <c r="G31" s="258">
        <v>42054.574000000001</v>
      </c>
      <c r="H31" s="258">
        <v>0</v>
      </c>
    </row>
    <row r="32" spans="1:9" ht="20.25" customHeight="1" x14ac:dyDescent="0.35">
      <c r="A32" s="654" t="s">
        <v>946</v>
      </c>
      <c r="B32" s="444">
        <v>147375.31166544132</v>
      </c>
      <c r="C32" s="258">
        <v>0</v>
      </c>
      <c r="D32" s="258">
        <v>17583.230223999988</v>
      </c>
      <c r="E32" s="258">
        <v>79813.307410678128</v>
      </c>
      <c r="F32" s="258">
        <v>40116.976427763191</v>
      </c>
      <c r="G32" s="258">
        <v>9861.7976029999991</v>
      </c>
      <c r="H32" s="258">
        <v>0</v>
      </c>
    </row>
    <row r="33" spans="1:8" ht="20.25" customHeight="1" x14ac:dyDescent="0.35">
      <c r="A33" s="655" t="s">
        <v>947</v>
      </c>
      <c r="B33" s="444">
        <v>104288.52533455862</v>
      </c>
      <c r="C33" s="258">
        <v>0</v>
      </c>
      <c r="D33" s="258">
        <v>57398.561775999966</v>
      </c>
      <c r="E33" s="258">
        <v>12208.51258932187</v>
      </c>
      <c r="F33" s="258">
        <v>2488.6745722367932</v>
      </c>
      <c r="G33" s="258">
        <v>32192.776397000001</v>
      </c>
      <c r="H33" s="258">
        <v>0</v>
      </c>
    </row>
    <row r="34" spans="1:8" ht="20.25" customHeight="1" x14ac:dyDescent="0.35">
      <c r="A34" s="361" t="s">
        <v>948</v>
      </c>
      <c r="B34" s="444">
        <v>350776.59050000011</v>
      </c>
      <c r="C34" s="258">
        <v>195525.42799999999</v>
      </c>
      <c r="D34" s="258">
        <v>74302.800500000099</v>
      </c>
      <c r="E34" s="258">
        <v>30513.781000000003</v>
      </c>
      <c r="F34" s="258">
        <v>50390.580999999998</v>
      </c>
      <c r="G34" s="258">
        <v>44.000000000000007</v>
      </c>
      <c r="H34" s="258">
        <v>0</v>
      </c>
    </row>
    <row r="35" spans="1:8" ht="20.25" customHeight="1" x14ac:dyDescent="0.35">
      <c r="A35" s="655" t="s">
        <v>949</v>
      </c>
      <c r="B35" s="444">
        <v>245</v>
      </c>
      <c r="C35" s="258">
        <v>245</v>
      </c>
      <c r="D35" s="258">
        <v>0</v>
      </c>
      <c r="E35" s="258">
        <v>0</v>
      </c>
      <c r="F35" s="258">
        <v>0</v>
      </c>
      <c r="G35" s="258">
        <v>0</v>
      </c>
      <c r="H35" s="258">
        <v>0</v>
      </c>
    </row>
    <row r="36" spans="1:8" ht="20.25" customHeight="1" x14ac:dyDescent="0.35">
      <c r="A36" s="659" t="s">
        <v>950</v>
      </c>
      <c r="B36" s="444">
        <v>392542.16450000013</v>
      </c>
      <c r="C36" s="258">
        <v>195280.42799999999</v>
      </c>
      <c r="D36" s="258">
        <v>74302.800500000099</v>
      </c>
      <c r="E36" s="258">
        <v>30513.781000000003</v>
      </c>
      <c r="F36" s="258">
        <v>50390.580999999998</v>
      </c>
      <c r="G36" s="258">
        <v>42054.574000000001</v>
      </c>
      <c r="H36" s="258">
        <v>0</v>
      </c>
    </row>
    <row r="37" spans="1:8" ht="20.25" customHeight="1" x14ac:dyDescent="0.35">
      <c r="A37" s="361" t="s">
        <v>952</v>
      </c>
      <c r="B37" s="444">
        <v>602440.42749999999</v>
      </c>
      <c r="C37" s="258">
        <v>195525.42799999999</v>
      </c>
      <c r="D37" s="258">
        <v>149284.59250000006</v>
      </c>
      <c r="E37" s="258">
        <v>122535.601</v>
      </c>
      <c r="F37" s="258">
        <v>92996.231999999989</v>
      </c>
      <c r="G37" s="258">
        <v>42098.574000000001</v>
      </c>
      <c r="H37" s="258">
        <v>0</v>
      </c>
    </row>
    <row r="38" spans="1:8" ht="20.25" customHeight="1" x14ac:dyDescent="0.35">
      <c r="A38" s="361" t="s">
        <v>951</v>
      </c>
      <c r="B38" s="444">
        <v>147620.31166544132</v>
      </c>
      <c r="C38" s="258">
        <v>245</v>
      </c>
      <c r="D38" s="258">
        <v>17583.230223999988</v>
      </c>
      <c r="E38" s="258">
        <v>79813.307410678128</v>
      </c>
      <c r="F38" s="258">
        <v>40116.976427763191</v>
      </c>
      <c r="G38" s="258">
        <v>9861.7976029999991</v>
      </c>
      <c r="H38" s="258">
        <v>0</v>
      </c>
    </row>
    <row r="39" spans="1:8" ht="20.25" customHeight="1" x14ac:dyDescent="0.35">
      <c r="A39" s="26"/>
      <c r="B39" s="445"/>
      <c r="C39" s="55"/>
      <c r="D39" s="55"/>
      <c r="E39" s="55"/>
      <c r="F39" s="55"/>
      <c r="G39" s="55"/>
      <c r="H39" s="55"/>
    </row>
    <row r="40" spans="1:8" ht="20.25" customHeight="1" thickBot="1" x14ac:dyDescent="0.4">
      <c r="A40" s="32" t="s">
        <v>91</v>
      </c>
      <c r="B40" s="446"/>
      <c r="C40" s="33"/>
      <c r="D40" s="34"/>
      <c r="E40" s="34"/>
      <c r="F40" s="34"/>
      <c r="G40" s="35"/>
      <c r="H40" s="35"/>
    </row>
    <row r="41" spans="1:8" ht="20.25" customHeight="1" x14ac:dyDescent="0.35">
      <c r="A41" s="195" t="s">
        <v>6</v>
      </c>
      <c r="B41" s="447" t="s">
        <v>129</v>
      </c>
      <c r="C41" s="43" t="s">
        <v>130</v>
      </c>
      <c r="D41" s="44" t="s">
        <v>131</v>
      </c>
      <c r="E41" s="44" t="s">
        <v>132</v>
      </c>
      <c r="F41" s="44" t="s">
        <v>133</v>
      </c>
      <c r="G41" s="45" t="s">
        <v>388</v>
      </c>
      <c r="H41" s="45" t="s">
        <v>531</v>
      </c>
    </row>
    <row r="42" spans="1:8" s="39" customFormat="1" ht="20.25" customHeight="1" x14ac:dyDescent="0.35">
      <c r="A42" s="69" t="s">
        <v>140</v>
      </c>
      <c r="B42" s="448">
        <v>9.0389999999999997</v>
      </c>
      <c r="C42" s="300">
        <v>14.58</v>
      </c>
      <c r="D42" s="300">
        <v>6.3689999999999998</v>
      </c>
      <c r="E42" s="300">
        <v>6.9410196826720743</v>
      </c>
      <c r="F42" s="300">
        <v>8.1</v>
      </c>
      <c r="G42" s="300">
        <v>11.702999999999999</v>
      </c>
      <c r="H42" s="300">
        <v>0</v>
      </c>
    </row>
    <row r="43" spans="1:8" ht="20.25" customHeight="1" x14ac:dyDescent="0.35">
      <c r="A43" s="69" t="s">
        <v>141</v>
      </c>
      <c r="B43" s="449">
        <v>0.46600000000000003</v>
      </c>
      <c r="C43" s="301">
        <v>0.66</v>
      </c>
      <c r="D43" s="301">
        <v>0.307</v>
      </c>
      <c r="E43" s="301">
        <v>0.38796175142043793</v>
      </c>
      <c r="F43" s="301">
        <v>0.52200000000000002</v>
      </c>
      <c r="G43" s="301">
        <v>0.629</v>
      </c>
      <c r="H43" s="301">
        <v>0</v>
      </c>
    </row>
    <row r="44" spans="1:8" ht="20.25" customHeight="1" x14ac:dyDescent="0.35">
      <c r="B44" s="445"/>
    </row>
    <row r="45" spans="1:8" ht="20.25" customHeight="1" thickBot="1" x14ac:dyDescent="0.4">
      <c r="A45" s="32" t="s">
        <v>142</v>
      </c>
      <c r="B45" s="446"/>
      <c r="C45" s="33"/>
      <c r="D45" s="33"/>
      <c r="E45" s="33"/>
      <c r="F45" s="33"/>
      <c r="G45" s="33"/>
      <c r="H45" s="33"/>
    </row>
    <row r="46" spans="1:8" ht="30.75" customHeight="1" x14ac:dyDescent="0.35">
      <c r="A46" s="193" t="s">
        <v>143</v>
      </c>
      <c r="B46" s="447" t="s">
        <v>129</v>
      </c>
      <c r="C46" s="43" t="s">
        <v>130</v>
      </c>
      <c r="D46" s="44" t="s">
        <v>131</v>
      </c>
      <c r="E46" s="44" t="s">
        <v>132</v>
      </c>
      <c r="F46" s="44" t="s">
        <v>133</v>
      </c>
      <c r="G46" s="45" t="s">
        <v>388</v>
      </c>
      <c r="H46" s="45" t="s">
        <v>531</v>
      </c>
    </row>
    <row r="47" spans="1:8" ht="20.25" customHeight="1" x14ac:dyDescent="0.35">
      <c r="A47" s="40" t="s">
        <v>144</v>
      </c>
      <c r="B47" s="442">
        <v>646163</v>
      </c>
      <c r="C47" s="256">
        <v>238699</v>
      </c>
      <c r="D47" s="256">
        <v>135967</v>
      </c>
      <c r="E47" s="256">
        <v>118771.93461454257</v>
      </c>
      <c r="F47" s="256">
        <v>73858</v>
      </c>
      <c r="G47" s="256">
        <v>69317</v>
      </c>
      <c r="H47" s="256">
        <v>9550</v>
      </c>
    </row>
    <row r="48" spans="1:8" ht="20.25" customHeight="1" x14ac:dyDescent="0.35">
      <c r="A48" s="40" t="s">
        <v>532</v>
      </c>
      <c r="B48" s="442">
        <v>49491</v>
      </c>
      <c r="C48" s="257">
        <v>0</v>
      </c>
      <c r="D48" s="257">
        <v>25959</v>
      </c>
      <c r="E48" s="257">
        <v>7453.9844774999965</v>
      </c>
      <c r="F48" s="257">
        <v>1519</v>
      </c>
      <c r="G48" s="257">
        <v>14559</v>
      </c>
      <c r="H48" s="257">
        <v>0</v>
      </c>
    </row>
    <row r="49" spans="1:8" s="26" customFormat="1" ht="20.25" customHeight="1" x14ac:dyDescent="0.35">
      <c r="A49" s="156" t="s">
        <v>145</v>
      </c>
      <c r="B49" s="443">
        <v>695654</v>
      </c>
      <c r="C49" s="157">
        <v>238699</v>
      </c>
      <c r="D49" s="157">
        <v>161926</v>
      </c>
      <c r="E49" s="157">
        <v>126225.91909204256</v>
      </c>
      <c r="F49" s="157">
        <v>75377</v>
      </c>
      <c r="G49" s="157">
        <v>83876</v>
      </c>
      <c r="H49" s="157">
        <v>9550</v>
      </c>
    </row>
    <row r="50" spans="1:8" ht="20.25" customHeight="1" x14ac:dyDescent="0.35">
      <c r="A50" s="40" t="s">
        <v>146</v>
      </c>
      <c r="B50" s="450">
        <v>0.99999999999999989</v>
      </c>
      <c r="C50" s="158">
        <v>0.34312891178660654</v>
      </c>
      <c r="D50" s="158">
        <v>0.2327680139839633</v>
      </c>
      <c r="E50" s="158">
        <v>0.18144939869532842</v>
      </c>
      <c r="F50" s="158">
        <v>0.10835415307034819</v>
      </c>
      <c r="G50" s="158">
        <v>0.12057143349998706</v>
      </c>
      <c r="H50" s="158">
        <v>1.3728088963766471E-2</v>
      </c>
    </row>
    <row r="51" spans="1:8" ht="20.25" customHeight="1" x14ac:dyDescent="0.35">
      <c r="A51" s="69" t="s">
        <v>147</v>
      </c>
      <c r="B51" s="451">
        <v>0.63100000000000001</v>
      </c>
      <c r="C51" s="302">
        <v>1.042</v>
      </c>
      <c r="D51" s="302">
        <v>0.47199999999999998</v>
      </c>
      <c r="E51" s="302">
        <v>0.43870222900135686</v>
      </c>
      <c r="F51" s="302">
        <v>0.51</v>
      </c>
      <c r="G51" s="302">
        <v>0.877</v>
      </c>
      <c r="H51" s="302"/>
    </row>
    <row r="52" spans="1:8" ht="20.25" customHeight="1" x14ac:dyDescent="0.35">
      <c r="A52" s="119" t="s">
        <v>148</v>
      </c>
      <c r="B52" s="452">
        <v>3.3000000000000002E-2</v>
      </c>
      <c r="C52" s="262">
        <v>4.7E-2</v>
      </c>
      <c r="D52" s="262">
        <v>2.3E-2</v>
      </c>
      <c r="E52" s="262">
        <v>2.4520847497423452E-2</v>
      </c>
      <c r="F52" s="262">
        <v>3.2854129790745999E-2</v>
      </c>
      <c r="G52" s="262">
        <v>4.7E-2</v>
      </c>
      <c r="H52" s="262"/>
    </row>
    <row r="53" spans="1:8" ht="20.25" customHeight="1" x14ac:dyDescent="0.35">
      <c r="A53" s="40" t="s">
        <v>149</v>
      </c>
      <c r="B53" s="442">
        <v>621309.86020000011</v>
      </c>
      <c r="C53" s="256"/>
      <c r="D53" s="256"/>
      <c r="E53" s="256"/>
      <c r="F53" s="256"/>
      <c r="G53" s="256"/>
      <c r="H53" s="256"/>
    </row>
    <row r="54" spans="1:8" s="26" customFormat="1" ht="20.25" customHeight="1" x14ac:dyDescent="0.35">
      <c r="A54" s="156" t="s">
        <v>150</v>
      </c>
      <c r="B54" s="443">
        <v>1316963.8602</v>
      </c>
      <c r="C54" s="157"/>
      <c r="D54" s="157"/>
      <c r="E54" s="157"/>
      <c r="F54" s="157"/>
      <c r="G54" s="157"/>
      <c r="H54" s="157"/>
    </row>
    <row r="55" spans="1:8" ht="20.25" customHeight="1" x14ac:dyDescent="0.35">
      <c r="A55" s="69" t="s">
        <v>147</v>
      </c>
      <c r="B55" s="452">
        <v>1.1937984774799193</v>
      </c>
      <c r="C55" s="302"/>
      <c r="D55" s="302"/>
      <c r="E55" s="302"/>
      <c r="F55" s="302"/>
      <c r="G55" s="302"/>
      <c r="H55" s="302"/>
    </row>
    <row r="56" spans="1:8" ht="20.25" customHeight="1" x14ac:dyDescent="0.35">
      <c r="A56" s="119" t="s">
        <v>148</v>
      </c>
      <c r="B56" s="452">
        <v>6.1529708858376726E-2</v>
      </c>
      <c r="C56" s="262"/>
      <c r="D56" s="262"/>
      <c r="E56" s="262"/>
      <c r="F56" s="262"/>
      <c r="G56" s="262"/>
      <c r="H56" s="262"/>
    </row>
    <row r="57" spans="1:8" ht="20.25" customHeight="1" x14ac:dyDescent="0.35">
      <c r="A57" s="260"/>
      <c r="B57" s="453"/>
      <c r="C57" s="261"/>
      <c r="D57" s="261"/>
      <c r="E57" s="261"/>
      <c r="F57" s="261"/>
      <c r="G57" s="261"/>
      <c r="H57" s="261"/>
    </row>
    <row r="58" spans="1:8" ht="20.25" customHeight="1" x14ac:dyDescent="0.45">
      <c r="A58" s="26" t="s">
        <v>151</v>
      </c>
      <c r="B58" s="453"/>
    </row>
    <row r="59" spans="1:8" ht="20.25" customHeight="1" x14ac:dyDescent="0.35">
      <c r="A59" s="69" t="s">
        <v>152</v>
      </c>
      <c r="B59" s="442">
        <v>304369.17060000001</v>
      </c>
      <c r="C59" s="41"/>
      <c r="D59" s="41"/>
      <c r="E59" s="41"/>
      <c r="F59" s="41"/>
      <c r="G59" s="41"/>
      <c r="H59" s="41"/>
    </row>
    <row r="60" spans="1:8" ht="20.25" customHeight="1" x14ac:dyDescent="0.35">
      <c r="A60" s="69" t="s">
        <v>153</v>
      </c>
      <c r="B60" s="442">
        <v>112346.76330000001</v>
      </c>
      <c r="C60" s="41"/>
      <c r="D60" s="41"/>
      <c r="E60" s="41"/>
      <c r="F60" s="41"/>
      <c r="G60" s="41"/>
      <c r="H60" s="41"/>
    </row>
    <row r="61" spans="1:8" ht="33" customHeight="1" x14ac:dyDescent="0.35">
      <c r="A61" s="104" t="s">
        <v>154</v>
      </c>
      <c r="B61" s="442">
        <v>173601.52859999999</v>
      </c>
    </row>
    <row r="62" spans="1:8" ht="20.25" customHeight="1" x14ac:dyDescent="0.35">
      <c r="A62" s="69" t="s">
        <v>155</v>
      </c>
      <c r="B62" s="442">
        <v>21361.543699999998</v>
      </c>
    </row>
    <row r="63" spans="1:8" ht="20.25" customHeight="1" x14ac:dyDescent="0.35">
      <c r="A63" s="69" t="s">
        <v>156</v>
      </c>
      <c r="B63" s="442" t="s">
        <v>157</v>
      </c>
      <c r="C63" s="41"/>
      <c r="D63" s="41"/>
      <c r="E63" s="41"/>
      <c r="F63" s="41"/>
      <c r="G63" s="41"/>
      <c r="H63" s="41"/>
    </row>
    <row r="64" spans="1:8" ht="20.25" customHeight="1" x14ac:dyDescent="0.35">
      <c r="A64" s="69" t="s">
        <v>158</v>
      </c>
      <c r="B64" s="442">
        <v>5950.3</v>
      </c>
    </row>
    <row r="65" spans="1:8" ht="20.25" customHeight="1" x14ac:dyDescent="0.35">
      <c r="A65" s="69" t="s">
        <v>159</v>
      </c>
      <c r="B65" s="442">
        <v>3267.1347999999998</v>
      </c>
    </row>
    <row r="66" spans="1:8" ht="20.25" customHeight="1" x14ac:dyDescent="0.35">
      <c r="A66" s="69" t="s">
        <v>160</v>
      </c>
      <c r="B66" s="442" t="s">
        <v>157</v>
      </c>
      <c r="C66" s="41"/>
      <c r="D66" s="41"/>
      <c r="E66" s="41"/>
      <c r="F66" s="41"/>
      <c r="G66" s="41"/>
      <c r="H66" s="41"/>
    </row>
    <row r="67" spans="1:8" ht="20.25" customHeight="1" x14ac:dyDescent="0.35">
      <c r="A67" s="69" t="s">
        <v>161</v>
      </c>
      <c r="B67" s="442">
        <v>343.17939999999999</v>
      </c>
      <c r="C67" s="41"/>
      <c r="D67" s="41"/>
      <c r="E67" s="41"/>
      <c r="F67" s="41"/>
      <c r="G67" s="41"/>
      <c r="H67" s="41"/>
    </row>
    <row r="68" spans="1:8" ht="20.25" customHeight="1" x14ac:dyDescent="0.35">
      <c r="A68" s="69" t="s">
        <v>162</v>
      </c>
      <c r="B68" s="442">
        <v>70.239800000000002</v>
      </c>
    </row>
    <row r="69" spans="1:8" ht="20.25" customHeight="1" x14ac:dyDescent="0.35">
      <c r="A69" s="69" t="s">
        <v>163</v>
      </c>
      <c r="B69" s="442" t="s">
        <v>157</v>
      </c>
    </row>
    <row r="70" spans="1:8" ht="20.25" customHeight="1" x14ac:dyDescent="0.35">
      <c r="A70" s="69" t="s">
        <v>164</v>
      </c>
      <c r="B70" s="442" t="s">
        <v>157</v>
      </c>
    </row>
    <row r="71" spans="1:8" ht="20.25" customHeight="1" x14ac:dyDescent="0.35">
      <c r="A71" s="69" t="s">
        <v>165</v>
      </c>
      <c r="B71" s="442" t="s">
        <v>157</v>
      </c>
    </row>
    <row r="72" spans="1:8" ht="20.25" customHeight="1" x14ac:dyDescent="0.35">
      <c r="A72" s="69" t="s">
        <v>166</v>
      </c>
      <c r="B72" s="442" t="s">
        <v>157</v>
      </c>
    </row>
    <row r="73" spans="1:8" ht="20.25" customHeight="1" x14ac:dyDescent="0.35">
      <c r="A73" s="69" t="s">
        <v>167</v>
      </c>
      <c r="B73" s="442" t="s">
        <v>157</v>
      </c>
    </row>
    <row r="74" spans="1:8" ht="20.25" customHeight="1" x14ac:dyDescent="0.35">
      <c r="A74" s="156" t="s">
        <v>168</v>
      </c>
      <c r="B74" s="443">
        <v>621309.8602</v>
      </c>
    </row>
    <row r="75" spans="1:8" ht="20.25" customHeight="1" x14ac:dyDescent="0.35">
      <c r="A75" s="263" t="s">
        <v>405</v>
      </c>
    </row>
    <row r="76" spans="1:8" ht="20.25" customHeight="1" x14ac:dyDescent="0.35"/>
    <row r="77" spans="1:8" ht="20.25" customHeight="1" x14ac:dyDescent="0.35"/>
    <row r="78" spans="1:8" ht="20.25" customHeight="1" x14ac:dyDescent="0.35"/>
    <row r="79" spans="1:8" ht="20.25" customHeight="1" x14ac:dyDescent="0.35"/>
  </sheetData>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25F232-F0AE-4659-AA10-BC600842AEBB}">
  <dimension ref="A12:G54"/>
  <sheetViews>
    <sheetView showGridLines="0" topLeftCell="A14" zoomScale="95" zoomScaleNormal="95" workbookViewId="0">
      <selection activeCell="B16" sqref="B16"/>
    </sheetView>
  </sheetViews>
  <sheetFormatPr defaultColWidth="8.54296875" defaultRowHeight="14.5" x14ac:dyDescent="0.35"/>
  <cols>
    <col min="1" max="1" width="71.453125" customWidth="1"/>
    <col min="2" max="8" width="20.453125" customWidth="1"/>
  </cols>
  <sheetData>
    <row r="12" spans="1:7" ht="20.25" customHeight="1" thickBot="1" x14ac:dyDescent="0.4">
      <c r="A12" s="21" t="s">
        <v>169</v>
      </c>
      <c r="B12" s="22"/>
      <c r="C12" s="22"/>
      <c r="D12" s="23"/>
      <c r="E12" s="23"/>
      <c r="F12" s="23"/>
    </row>
    <row r="13" spans="1:7" ht="30" customHeight="1" x14ac:dyDescent="0.35">
      <c r="A13" s="197" t="s">
        <v>170</v>
      </c>
      <c r="B13" s="42" t="s">
        <v>129</v>
      </c>
      <c r="C13" s="43" t="s">
        <v>130</v>
      </c>
      <c r="D13" s="44" t="s">
        <v>131</v>
      </c>
      <c r="E13" s="44" t="s">
        <v>132</v>
      </c>
      <c r="F13" s="44" t="s">
        <v>133</v>
      </c>
      <c r="G13" s="127" t="s">
        <v>388</v>
      </c>
    </row>
    <row r="14" spans="1:7" ht="20.25" customHeight="1" x14ac:dyDescent="0.35">
      <c r="A14" s="47" t="s">
        <v>171</v>
      </c>
      <c r="B14" s="48"/>
      <c r="C14" s="48"/>
      <c r="D14" s="48"/>
      <c r="E14" s="48"/>
      <c r="F14" s="48"/>
      <c r="G14" s="48"/>
    </row>
    <row r="15" spans="1:7" s="37" customFormat="1" ht="20.25" customHeight="1" x14ac:dyDescent="0.35">
      <c r="A15" s="10" t="s">
        <v>172</v>
      </c>
      <c r="B15" s="381">
        <v>11639.4</v>
      </c>
      <c r="C15" s="359">
        <v>4153.8100000000004</v>
      </c>
      <c r="D15" s="359">
        <v>3532.59</v>
      </c>
      <c r="E15" s="359">
        <v>2243</v>
      </c>
      <c r="F15" s="359">
        <v>1027</v>
      </c>
      <c r="G15" s="359">
        <v>683</v>
      </c>
    </row>
    <row r="16" spans="1:7" s="37" customFormat="1" ht="20.25" customHeight="1" x14ac:dyDescent="0.35">
      <c r="A16" s="10" t="s">
        <v>173</v>
      </c>
      <c r="B16" s="381">
        <v>1406.7</v>
      </c>
      <c r="C16" s="359">
        <v>165.96</v>
      </c>
      <c r="D16" s="359">
        <v>107.74</v>
      </c>
      <c r="E16" s="359">
        <v>1009</v>
      </c>
      <c r="F16" s="359">
        <v>70</v>
      </c>
      <c r="G16" s="359">
        <v>54</v>
      </c>
    </row>
    <row r="17" spans="1:7" s="37" customFormat="1" ht="20.25" customHeight="1" x14ac:dyDescent="0.35">
      <c r="A17" s="360" t="s">
        <v>174</v>
      </c>
      <c r="B17" s="267">
        <v>13046.1</v>
      </c>
      <c r="C17" s="66">
        <v>4319.7700000000004</v>
      </c>
      <c r="D17" s="66">
        <v>3640.33</v>
      </c>
      <c r="E17" s="66">
        <v>3252</v>
      </c>
      <c r="F17" s="66">
        <v>1097</v>
      </c>
      <c r="G17" s="66">
        <v>737</v>
      </c>
    </row>
    <row r="18" spans="1:7" s="37" customFormat="1" ht="20.25" customHeight="1" x14ac:dyDescent="0.35">
      <c r="A18" s="203" t="s">
        <v>175</v>
      </c>
      <c r="B18" s="373">
        <v>6.0952525653616924E-4</v>
      </c>
      <c r="C18" s="303">
        <v>8.5360860514903587E-4</v>
      </c>
      <c r="D18" s="303">
        <v>5.1111769762912022E-4</v>
      </c>
      <c r="E18" s="303">
        <v>6.3173869174143471E-4</v>
      </c>
      <c r="F18" s="303">
        <v>4.781429398947737E-4</v>
      </c>
      <c r="G18" s="303">
        <v>4.1431844054361726E-4</v>
      </c>
    </row>
    <row r="19" spans="1:7" s="37" customFormat="1" ht="20.25" customHeight="1" x14ac:dyDescent="0.35">
      <c r="A19" s="212" t="s">
        <v>176</v>
      </c>
      <c r="B19" s="373">
        <v>1.1825999777006466E-2</v>
      </c>
      <c r="C19" s="303">
        <v>1.8854156209763658E-2</v>
      </c>
      <c r="D19" s="303">
        <v>1.06174168183303E-2</v>
      </c>
      <c r="E19" s="303">
        <v>1.1302419663151748E-2</v>
      </c>
      <c r="F19" s="303">
        <v>7.4218908569340892E-3</v>
      </c>
      <c r="G19" s="303">
        <v>7.704369642483797E-3</v>
      </c>
    </row>
    <row r="20" spans="1:7" ht="20.25" customHeight="1" x14ac:dyDescent="0.35">
      <c r="A20" s="56"/>
      <c r="B20" s="374"/>
      <c r="C20" s="375"/>
      <c r="D20" s="376"/>
      <c r="E20" s="376"/>
      <c r="F20" s="377"/>
      <c r="G20" s="377"/>
    </row>
    <row r="21" spans="1:7" ht="20.25" customHeight="1" thickBot="1" x14ac:dyDescent="0.4">
      <c r="A21" s="21" t="s">
        <v>177</v>
      </c>
      <c r="B21" s="378"/>
      <c r="C21" s="378"/>
      <c r="D21" s="379"/>
      <c r="E21" s="379"/>
      <c r="F21" s="379"/>
      <c r="G21" s="379"/>
    </row>
    <row r="22" spans="1:7" ht="29.25" customHeight="1" x14ac:dyDescent="0.35">
      <c r="A22" s="206" t="s">
        <v>178</v>
      </c>
      <c r="B22" s="42" t="s">
        <v>129</v>
      </c>
      <c r="C22" s="43" t="s">
        <v>130</v>
      </c>
      <c r="D22" s="44" t="s">
        <v>131</v>
      </c>
      <c r="E22" s="44" t="s">
        <v>132</v>
      </c>
      <c r="F22" s="44" t="s">
        <v>133</v>
      </c>
      <c r="G22" s="44" t="s">
        <v>388</v>
      </c>
    </row>
    <row r="23" spans="1:7" ht="20.25" customHeight="1" x14ac:dyDescent="0.35">
      <c r="A23" s="207" t="s">
        <v>179</v>
      </c>
      <c r="B23" s="71"/>
      <c r="C23" s="71"/>
      <c r="D23" s="359"/>
      <c r="E23" s="359"/>
      <c r="F23" s="359"/>
      <c r="G23" s="359"/>
    </row>
    <row r="24" spans="1:7" ht="20.25" customHeight="1" x14ac:dyDescent="0.35">
      <c r="A24" s="5" t="s">
        <v>180</v>
      </c>
      <c r="B24" s="96">
        <v>7013.34</v>
      </c>
      <c r="C24" s="71">
        <v>754.2</v>
      </c>
      <c r="D24" s="71">
        <v>1068</v>
      </c>
      <c r="E24" s="359">
        <v>3251.25</v>
      </c>
      <c r="F24" s="359">
        <v>1672.89</v>
      </c>
      <c r="G24" s="359">
        <v>267</v>
      </c>
    </row>
    <row r="25" spans="1:7" ht="20.25" customHeight="1" x14ac:dyDescent="0.35">
      <c r="A25" s="75" t="s">
        <v>110</v>
      </c>
      <c r="B25" s="96">
        <v>19361.84</v>
      </c>
      <c r="C25" s="71">
        <v>1899.38</v>
      </c>
      <c r="D25" s="71">
        <v>10336.32</v>
      </c>
      <c r="E25" s="71">
        <v>4762.01</v>
      </c>
      <c r="F25" s="71">
        <v>1512.43</v>
      </c>
      <c r="G25" s="71">
        <v>851.7</v>
      </c>
    </row>
    <row r="26" spans="1:7" ht="20.25" customHeight="1" x14ac:dyDescent="0.35">
      <c r="A26" s="120" t="s">
        <v>181</v>
      </c>
      <c r="B26" s="202">
        <v>0.59744124433703594</v>
      </c>
      <c r="C26" s="100">
        <v>0.30540829534582697</v>
      </c>
      <c r="D26" s="100">
        <v>0.73954202187219398</v>
      </c>
      <c r="E26" s="100">
        <v>0.59421063861911827</v>
      </c>
      <c r="F26" s="100">
        <v>0.57960167546169084</v>
      </c>
      <c r="G26" s="100">
        <v>0.53609869704790081</v>
      </c>
    </row>
    <row r="27" spans="1:7" ht="20.25" customHeight="1" x14ac:dyDescent="0.35">
      <c r="A27" s="49"/>
      <c r="B27" s="115"/>
      <c r="C27" s="380"/>
      <c r="D27" s="380"/>
      <c r="E27" s="115"/>
      <c r="F27" s="115"/>
      <c r="G27" s="115"/>
    </row>
    <row r="28" spans="1:7" ht="20.25" customHeight="1" thickBot="1" x14ac:dyDescent="0.5">
      <c r="A28" s="50" t="s">
        <v>182</v>
      </c>
      <c r="B28" s="378"/>
      <c r="C28" s="378"/>
      <c r="D28" s="379"/>
      <c r="E28" s="379"/>
      <c r="F28" s="379"/>
      <c r="G28" s="379"/>
    </row>
    <row r="29" spans="1:7" ht="30.75" customHeight="1" x14ac:dyDescent="0.35">
      <c r="A29" s="207" t="s">
        <v>183</v>
      </c>
      <c r="B29" s="42" t="s">
        <v>129</v>
      </c>
      <c r="C29" s="43" t="s">
        <v>130</v>
      </c>
      <c r="D29" s="44" t="s">
        <v>131</v>
      </c>
      <c r="E29" s="44" t="s">
        <v>132</v>
      </c>
      <c r="F29" s="44" t="s">
        <v>133</v>
      </c>
      <c r="G29" s="44" t="s">
        <v>388</v>
      </c>
    </row>
    <row r="30" spans="1:7" ht="20.25" customHeight="1" x14ac:dyDescent="0.35">
      <c r="A30" s="65" t="s">
        <v>105</v>
      </c>
      <c r="B30" s="96">
        <v>60.64</v>
      </c>
      <c r="C30" s="105">
        <v>0</v>
      </c>
      <c r="D30" s="105">
        <v>51.64</v>
      </c>
      <c r="E30" s="105">
        <v>0</v>
      </c>
      <c r="F30" s="105">
        <v>9</v>
      </c>
      <c r="G30" s="105">
        <v>0</v>
      </c>
    </row>
    <row r="31" spans="1:7" ht="20.25" customHeight="1" x14ac:dyDescent="0.35">
      <c r="A31" s="201" t="s">
        <v>184</v>
      </c>
      <c r="B31" s="96">
        <v>14023.710000000001</v>
      </c>
      <c r="C31" s="71">
        <v>0</v>
      </c>
      <c r="D31" s="71">
        <v>13291.95</v>
      </c>
      <c r="E31" s="71">
        <v>728.76</v>
      </c>
      <c r="F31" s="71">
        <v>3</v>
      </c>
      <c r="G31" s="71">
        <v>0</v>
      </c>
    </row>
    <row r="32" spans="1:7" ht="20.25" customHeight="1" x14ac:dyDescent="0.35"/>
    <row r="33" ht="20.25" customHeight="1" x14ac:dyDescent="0.35"/>
    <row r="34" ht="20.25" customHeight="1" x14ac:dyDescent="0.35"/>
    <row r="35" ht="20.25" customHeight="1" x14ac:dyDescent="0.35"/>
    <row r="36" ht="20.25" customHeight="1" x14ac:dyDescent="0.35"/>
    <row r="37" ht="20.25" customHeight="1" x14ac:dyDescent="0.35"/>
    <row r="38" ht="20.25" customHeight="1" x14ac:dyDescent="0.35"/>
    <row r="39" ht="20.25" customHeight="1" x14ac:dyDescent="0.35"/>
    <row r="40" ht="20.25" customHeight="1" x14ac:dyDescent="0.35"/>
    <row r="41" ht="20.25" customHeight="1" x14ac:dyDescent="0.35"/>
    <row r="42" ht="20.25" customHeight="1" x14ac:dyDescent="0.35"/>
    <row r="43" ht="20.25" customHeight="1" x14ac:dyDescent="0.35"/>
    <row r="44" ht="20.25" customHeight="1" x14ac:dyDescent="0.35"/>
    <row r="45" ht="20.25" customHeight="1" x14ac:dyDescent="0.35"/>
    <row r="46" ht="20.25" customHeight="1" x14ac:dyDescent="0.35"/>
    <row r="47" ht="20.25" customHeight="1" x14ac:dyDescent="0.35"/>
    <row r="48" ht="20.25" customHeight="1" x14ac:dyDescent="0.35"/>
    <row r="49" ht="20.25" customHeight="1" x14ac:dyDescent="0.35"/>
    <row r="50" ht="20.25" customHeight="1" x14ac:dyDescent="0.35"/>
    <row r="51" ht="20.25" customHeight="1" x14ac:dyDescent="0.35"/>
    <row r="52" ht="20.25" customHeight="1" x14ac:dyDescent="0.35"/>
    <row r="53" ht="20.25" customHeight="1" x14ac:dyDescent="0.35"/>
    <row r="54" ht="20.25" customHeight="1" x14ac:dyDescent="0.35"/>
  </sheetData>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A8984-1F83-4C9F-980D-F22453095A64}">
  <dimension ref="A12:I68"/>
  <sheetViews>
    <sheetView showGridLines="0" topLeftCell="A37" zoomScale="70" zoomScaleNormal="70" workbookViewId="0">
      <selection activeCell="A51" sqref="A51"/>
    </sheetView>
  </sheetViews>
  <sheetFormatPr defaultColWidth="8.54296875" defaultRowHeight="14.5" x14ac:dyDescent="0.35"/>
  <cols>
    <col min="1" max="1" width="71" customWidth="1"/>
    <col min="2" max="13" width="20.453125" customWidth="1"/>
  </cols>
  <sheetData>
    <row r="12" spans="1:7" ht="20.25" customHeight="1" thickBot="1" x14ac:dyDescent="0.4">
      <c r="A12" s="21" t="s">
        <v>76</v>
      </c>
      <c r="B12" s="22"/>
      <c r="C12" s="22"/>
      <c r="D12" s="23"/>
      <c r="E12" s="23"/>
      <c r="F12" s="23"/>
    </row>
    <row r="13" spans="1:7" ht="24" customHeight="1" x14ac:dyDescent="0.35">
      <c r="A13" s="207" t="s">
        <v>18</v>
      </c>
      <c r="B13" s="42" t="s">
        <v>129</v>
      </c>
      <c r="C13" s="45" t="s">
        <v>228</v>
      </c>
      <c r="D13" s="45" t="s">
        <v>131</v>
      </c>
      <c r="E13" s="45" t="s">
        <v>229</v>
      </c>
      <c r="F13" s="45" t="s">
        <v>133</v>
      </c>
      <c r="G13" s="128" t="s">
        <v>388</v>
      </c>
    </row>
    <row r="14" spans="1:7" ht="20.25" customHeight="1" x14ac:dyDescent="0.35">
      <c r="A14" s="5" t="s">
        <v>230</v>
      </c>
      <c r="B14" s="97">
        <v>21403706</v>
      </c>
      <c r="C14" s="71">
        <v>5060597</v>
      </c>
      <c r="D14" s="71">
        <v>7122293</v>
      </c>
      <c r="E14" s="71">
        <v>5147698</v>
      </c>
      <c r="F14" s="71">
        <v>2294293</v>
      </c>
      <c r="G14" s="71">
        <v>1778825</v>
      </c>
    </row>
    <row r="15" spans="1:7" ht="20.25" customHeight="1" x14ac:dyDescent="0.35">
      <c r="A15" s="5" t="s">
        <v>524</v>
      </c>
      <c r="B15" s="97">
        <v>1103170</v>
      </c>
      <c r="C15" s="71">
        <v>229114</v>
      </c>
      <c r="D15" s="71">
        <v>342864</v>
      </c>
      <c r="E15" s="71">
        <v>287726</v>
      </c>
      <c r="F15" s="71">
        <v>147806</v>
      </c>
      <c r="G15" s="71">
        <v>95660</v>
      </c>
    </row>
    <row r="16" spans="1:7" ht="20.25" customHeight="1" x14ac:dyDescent="0.35">
      <c r="A16" s="434"/>
      <c r="B16" s="57"/>
      <c r="C16" s="57"/>
      <c r="D16" s="57"/>
      <c r="E16" s="57"/>
      <c r="F16" s="57"/>
      <c r="G16" s="57"/>
    </row>
    <row r="17" spans="1:9" ht="20.25" customHeight="1" x14ac:dyDescent="0.35">
      <c r="A17" s="29"/>
      <c r="B17" s="94"/>
      <c r="C17" s="57"/>
      <c r="D17" s="57"/>
      <c r="E17" s="57"/>
      <c r="F17" s="57"/>
      <c r="G17" s="57"/>
    </row>
    <row r="18" spans="1:9" ht="20.25" customHeight="1" thickBot="1" x14ac:dyDescent="0.4">
      <c r="A18" s="52" t="s">
        <v>231</v>
      </c>
      <c r="B18" s="95"/>
      <c r="C18" s="95"/>
      <c r="D18" s="95"/>
      <c r="E18" s="95"/>
      <c r="F18" s="95"/>
      <c r="G18" s="95"/>
    </row>
    <row r="19" spans="1:9" ht="33" customHeight="1" x14ac:dyDescent="0.35">
      <c r="A19" s="200" t="s">
        <v>232</v>
      </c>
      <c r="B19" s="42" t="s">
        <v>129</v>
      </c>
      <c r="C19" s="45" t="s">
        <v>228</v>
      </c>
      <c r="D19" s="45" t="s">
        <v>131</v>
      </c>
      <c r="E19" s="45" t="s">
        <v>229</v>
      </c>
      <c r="F19" s="45" t="s">
        <v>133</v>
      </c>
      <c r="G19" s="45" t="s">
        <v>388</v>
      </c>
    </row>
    <row r="20" spans="1:9" ht="20.25" customHeight="1" x14ac:dyDescent="0.35">
      <c r="A20" s="75" t="s">
        <v>233</v>
      </c>
      <c r="B20" s="97">
        <v>5245</v>
      </c>
      <c r="C20" s="71">
        <v>179</v>
      </c>
      <c r="D20" s="71">
        <v>1289</v>
      </c>
      <c r="E20" s="71">
        <v>1443</v>
      </c>
      <c r="F20" s="71">
        <v>1205</v>
      </c>
      <c r="G20" s="71">
        <v>1129</v>
      </c>
    </row>
    <row r="21" spans="1:9" ht="20.25" customHeight="1" x14ac:dyDescent="0.35">
      <c r="A21" s="210" t="s">
        <v>234</v>
      </c>
      <c r="B21" s="97">
        <v>11153</v>
      </c>
      <c r="C21" s="71">
        <v>1185</v>
      </c>
      <c r="D21" s="71">
        <v>1093</v>
      </c>
      <c r="E21" s="71">
        <v>813</v>
      </c>
      <c r="F21" s="71">
        <v>53</v>
      </c>
      <c r="G21" s="71">
        <v>8009</v>
      </c>
    </row>
    <row r="22" spans="1:9" ht="20.25" customHeight="1" x14ac:dyDescent="0.35">
      <c r="A22" s="101" t="s">
        <v>235</v>
      </c>
      <c r="B22" s="98">
        <v>16398</v>
      </c>
      <c r="C22" s="98">
        <v>1364</v>
      </c>
      <c r="D22" s="98">
        <v>2382</v>
      </c>
      <c r="E22" s="98">
        <v>2256</v>
      </c>
      <c r="F22" s="98">
        <v>1258</v>
      </c>
      <c r="G22" s="98">
        <v>9138</v>
      </c>
    </row>
    <row r="23" spans="1:9" ht="20.25" customHeight="1" x14ac:dyDescent="0.35">
      <c r="A23" s="75" t="s">
        <v>236</v>
      </c>
      <c r="B23" s="97">
        <v>14005.07</v>
      </c>
      <c r="C23" s="71">
        <v>1312</v>
      </c>
      <c r="D23" s="71">
        <v>1638.19</v>
      </c>
      <c r="E23" s="71">
        <v>1834</v>
      </c>
      <c r="F23" s="71">
        <v>623</v>
      </c>
      <c r="G23" s="71">
        <v>8597.8799999999992</v>
      </c>
    </row>
    <row r="24" spans="1:9" ht="20.25" customHeight="1" x14ac:dyDescent="0.35">
      <c r="A24" s="75" t="s">
        <v>237</v>
      </c>
      <c r="B24" s="474">
        <v>0.85407183802902797</v>
      </c>
      <c r="C24" s="475">
        <v>0.96187683300000004</v>
      </c>
      <c r="D24" s="475">
        <v>0.68773719600000005</v>
      </c>
      <c r="E24" s="475">
        <v>0.812943262</v>
      </c>
      <c r="F24" s="475">
        <v>495</v>
      </c>
      <c r="G24" s="475">
        <v>0.94089297400000005</v>
      </c>
    </row>
    <row r="25" spans="1:9" ht="20.25" customHeight="1" x14ac:dyDescent="0.35">
      <c r="A25" s="29"/>
      <c r="B25" s="160"/>
      <c r="C25" s="160"/>
      <c r="D25" s="160"/>
      <c r="E25" s="160"/>
      <c r="F25" s="160"/>
      <c r="G25" s="160"/>
    </row>
    <row r="26" spans="1:9" ht="20.25" customHeight="1" thickBot="1" x14ac:dyDescent="0.4">
      <c r="A26" s="52" t="s">
        <v>238</v>
      </c>
      <c r="B26" s="22"/>
      <c r="C26" s="46"/>
      <c r="D26" s="46"/>
      <c r="E26" s="46"/>
      <c r="F26" s="46"/>
      <c r="G26" s="46"/>
    </row>
    <row r="27" spans="1:9" ht="27" customHeight="1" x14ac:dyDescent="0.35">
      <c r="A27" s="207" t="s">
        <v>239</v>
      </c>
      <c r="B27" s="42" t="s">
        <v>129</v>
      </c>
      <c r="C27" s="45" t="s">
        <v>228</v>
      </c>
      <c r="D27" s="45" t="s">
        <v>131</v>
      </c>
      <c r="E27" s="45" t="s">
        <v>229</v>
      </c>
      <c r="F27" s="45" t="s">
        <v>133</v>
      </c>
      <c r="G27" s="45" t="s">
        <v>388</v>
      </c>
    </row>
    <row r="28" spans="1:9" ht="20.25" customHeight="1" x14ac:dyDescent="0.35">
      <c r="A28" s="104" t="s">
        <v>240</v>
      </c>
      <c r="B28" s="96">
        <v>122222679.05</v>
      </c>
      <c r="C28" s="105">
        <v>38301999</v>
      </c>
      <c r="D28" s="105">
        <v>20336375</v>
      </c>
      <c r="E28" s="105">
        <v>30614644</v>
      </c>
      <c r="F28" s="105">
        <v>619421.05000000005</v>
      </c>
      <c r="G28" s="105">
        <v>32350240</v>
      </c>
    </row>
    <row r="29" spans="1:9" s="14" customFormat="1" ht="20.25" customHeight="1" thickBot="1" x14ac:dyDescent="0.4">
      <c r="A29" s="104" t="s">
        <v>241</v>
      </c>
      <c r="B29" s="96">
        <v>297224.15000000002</v>
      </c>
      <c r="C29" s="71">
        <v>0</v>
      </c>
      <c r="D29" s="71">
        <v>0</v>
      </c>
      <c r="E29" s="71">
        <v>0</v>
      </c>
      <c r="F29" s="71">
        <v>297224.15000000002</v>
      </c>
      <c r="G29" s="71">
        <v>0</v>
      </c>
      <c r="H29"/>
      <c r="I29"/>
    </row>
    <row r="30" spans="1:9" s="106" customFormat="1" ht="20.25" customHeight="1" thickBot="1" x14ac:dyDescent="0.4">
      <c r="A30" s="152" t="s">
        <v>242</v>
      </c>
      <c r="B30" s="153">
        <v>122519903.2</v>
      </c>
      <c r="C30" s="153">
        <v>38301999</v>
      </c>
      <c r="D30" s="153">
        <v>20336375</v>
      </c>
      <c r="E30" s="153">
        <v>30614644</v>
      </c>
      <c r="F30" s="153">
        <v>916645.20000000007</v>
      </c>
      <c r="G30" s="153">
        <v>32350240</v>
      </c>
      <c r="H30" s="26"/>
      <c r="I30" s="26"/>
    </row>
    <row r="31" spans="1:9" ht="20.25" customHeight="1" x14ac:dyDescent="0.35">
      <c r="A31" s="102" t="s">
        <v>243</v>
      </c>
      <c r="B31" s="96">
        <v>21367981</v>
      </c>
      <c r="C31" s="211">
        <v>5024873</v>
      </c>
      <c r="D31" s="211">
        <v>7122293</v>
      </c>
      <c r="E31" s="211">
        <v>5147699</v>
      </c>
      <c r="F31" s="211">
        <v>2294291</v>
      </c>
      <c r="G31" s="211">
        <v>1778825</v>
      </c>
    </row>
    <row r="32" spans="1:9" ht="20.25" customHeight="1" x14ac:dyDescent="0.35">
      <c r="A32" s="102" t="s">
        <v>244</v>
      </c>
      <c r="B32" s="96">
        <v>153446</v>
      </c>
      <c r="C32" s="211">
        <v>0</v>
      </c>
      <c r="D32" s="211">
        <v>0</v>
      </c>
      <c r="E32" s="211">
        <v>0</v>
      </c>
      <c r="F32" s="211">
        <v>153446</v>
      </c>
      <c r="G32" s="211"/>
    </row>
    <row r="33" spans="1:9" s="14" customFormat="1" ht="20.25" customHeight="1" x14ac:dyDescent="0.35">
      <c r="A33" s="104" t="s">
        <v>245</v>
      </c>
      <c r="B33" s="96">
        <v>1</v>
      </c>
      <c r="C33" s="71">
        <v>0</v>
      </c>
      <c r="D33" s="71">
        <v>0</v>
      </c>
      <c r="E33" s="71">
        <v>0</v>
      </c>
      <c r="F33" s="71">
        <v>1</v>
      </c>
      <c r="G33" s="71">
        <v>0</v>
      </c>
      <c r="H33"/>
      <c r="I33"/>
    </row>
    <row r="34" spans="1:9" ht="20.25" customHeight="1" x14ac:dyDescent="0.35">
      <c r="A34" s="104" t="s">
        <v>246</v>
      </c>
      <c r="B34" s="96">
        <v>153447</v>
      </c>
      <c r="C34" s="72">
        <v>0</v>
      </c>
      <c r="D34" s="72">
        <v>0</v>
      </c>
      <c r="E34" s="72">
        <v>0</v>
      </c>
      <c r="F34" s="72">
        <v>153447</v>
      </c>
      <c r="G34" s="71">
        <v>0</v>
      </c>
    </row>
    <row r="35" spans="1:9" ht="20.25" customHeight="1" x14ac:dyDescent="0.35">
      <c r="A35" s="103" t="s">
        <v>247</v>
      </c>
      <c r="B35" s="454">
        <v>0.12524250835353301</v>
      </c>
      <c r="C35" s="72">
        <v>0</v>
      </c>
      <c r="D35" s="72">
        <v>0</v>
      </c>
      <c r="E35" s="72">
        <v>0</v>
      </c>
      <c r="F35" s="455">
        <v>16.740064749152669</v>
      </c>
      <c r="G35" s="72">
        <v>0</v>
      </c>
    </row>
    <row r="36" spans="1:9" ht="20.25" customHeight="1" thickBot="1" x14ac:dyDescent="0.4">
      <c r="A36" s="107" t="s">
        <v>248</v>
      </c>
      <c r="B36" s="96">
        <v>40685173.390000001</v>
      </c>
      <c r="C36" s="76">
        <v>7190525.9400000004</v>
      </c>
      <c r="D36" s="76">
        <v>17163092</v>
      </c>
      <c r="E36" s="76">
        <v>7116552</v>
      </c>
      <c r="F36" s="76">
        <v>4740792.45</v>
      </c>
      <c r="G36" s="76">
        <v>4474211</v>
      </c>
    </row>
    <row r="37" spans="1:9" s="26" customFormat="1" ht="20.25" customHeight="1" thickBot="1" x14ac:dyDescent="0.4">
      <c r="A37" s="154" t="s">
        <v>118</v>
      </c>
      <c r="B37" s="116">
        <v>163051629.59</v>
      </c>
      <c r="C37" s="116">
        <v>45492524.939999998</v>
      </c>
      <c r="D37" s="116">
        <v>37499467</v>
      </c>
      <c r="E37" s="116">
        <v>37731196</v>
      </c>
      <c r="F37" s="116">
        <v>5503990.6500000004</v>
      </c>
      <c r="G37" s="116">
        <v>36824451</v>
      </c>
    </row>
    <row r="38" spans="1:9" s="26" customFormat="1" ht="20.25" customHeight="1" x14ac:dyDescent="0.35">
      <c r="A38" s="436"/>
      <c r="B38" s="472"/>
      <c r="C38" s="472"/>
      <c r="D38" s="472"/>
      <c r="E38" s="473"/>
      <c r="F38" s="472"/>
      <c r="G38" s="473"/>
    </row>
    <row r="39" spans="1:9" ht="20.25" customHeight="1" x14ac:dyDescent="0.35">
      <c r="A39" s="29"/>
      <c r="B39" s="456"/>
      <c r="C39" s="456"/>
      <c r="D39" s="456"/>
      <c r="E39" s="456"/>
      <c r="F39" s="456"/>
    </row>
    <row r="40" spans="1:9" ht="20.25" customHeight="1" thickBot="1" x14ac:dyDescent="0.4">
      <c r="A40" s="52" t="s">
        <v>533</v>
      </c>
    </row>
    <row r="41" spans="1:9" ht="30.65" customHeight="1" x14ac:dyDescent="0.35">
      <c r="A41" s="200" t="s">
        <v>232</v>
      </c>
      <c r="B41" s="313" t="s">
        <v>129</v>
      </c>
      <c r="C41" s="128" t="s">
        <v>228</v>
      </c>
      <c r="D41" s="128" t="s">
        <v>131</v>
      </c>
      <c r="E41" s="128" t="s">
        <v>229</v>
      </c>
      <c r="F41" s="128" t="s">
        <v>133</v>
      </c>
      <c r="G41" s="128" t="s">
        <v>388</v>
      </c>
    </row>
    <row r="42" spans="1:9" ht="20.25" customHeight="1" x14ac:dyDescent="0.35">
      <c r="A42" s="102" t="s">
        <v>534</v>
      </c>
      <c r="B42" s="96">
        <v>99.14</v>
      </c>
      <c r="C42" s="211">
        <v>0</v>
      </c>
      <c r="D42" s="211">
        <v>51.69</v>
      </c>
      <c r="E42" s="211">
        <v>46.45</v>
      </c>
      <c r="F42" s="211">
        <v>1</v>
      </c>
      <c r="G42" s="211"/>
    </row>
    <row r="43" spans="1:9" ht="20.25" customHeight="1" x14ac:dyDescent="0.35">
      <c r="A43" s="102" t="s">
        <v>576</v>
      </c>
      <c r="B43" s="96">
        <v>10159.209999999999</v>
      </c>
      <c r="C43" s="211">
        <v>1168.33</v>
      </c>
      <c r="D43" s="211">
        <v>454.74</v>
      </c>
      <c r="E43" s="211">
        <v>543.94000000000005</v>
      </c>
      <c r="F43" s="211">
        <v>2.4500000000000002</v>
      </c>
      <c r="G43" s="211">
        <v>7989.75</v>
      </c>
    </row>
    <row r="44" spans="1:9" ht="20.25" customHeight="1" x14ac:dyDescent="0.35">
      <c r="A44" s="104" t="s">
        <v>535</v>
      </c>
      <c r="B44" s="96">
        <v>1</v>
      </c>
      <c r="C44" s="71">
        <v>0</v>
      </c>
      <c r="D44" s="71">
        <v>0</v>
      </c>
      <c r="E44" s="71">
        <v>0</v>
      </c>
      <c r="F44" s="71">
        <v>1</v>
      </c>
      <c r="G44" s="71"/>
    </row>
    <row r="45" spans="1:9" ht="20.25" customHeight="1" x14ac:dyDescent="0.35">
      <c r="A45" s="104" t="s">
        <v>536</v>
      </c>
      <c r="B45" s="96">
        <v>873.55000000000007</v>
      </c>
      <c r="C45" s="72">
        <v>0.64</v>
      </c>
      <c r="D45" s="72">
        <v>587.1</v>
      </c>
      <c r="E45" s="72">
        <v>214.03</v>
      </c>
      <c r="F45" s="72">
        <v>52.21</v>
      </c>
      <c r="G45" s="71">
        <v>19.57</v>
      </c>
    </row>
    <row r="46" spans="1:9" ht="20.25" customHeight="1" x14ac:dyDescent="0.35">
      <c r="A46" s="103" t="s">
        <v>537</v>
      </c>
      <c r="B46" s="96">
        <v>24.89</v>
      </c>
      <c r="C46" s="72">
        <v>16.27</v>
      </c>
      <c r="D46" s="72">
        <v>0</v>
      </c>
      <c r="E46" s="72">
        <v>7.62</v>
      </c>
      <c r="F46" s="455">
        <v>1</v>
      </c>
      <c r="G46" s="72"/>
    </row>
    <row r="47" spans="1:9" ht="20.25" customHeight="1" thickBot="1" x14ac:dyDescent="0.4">
      <c r="A47" s="107" t="s">
        <v>214</v>
      </c>
      <c r="B47" s="96">
        <v>1</v>
      </c>
      <c r="C47" s="76">
        <v>0</v>
      </c>
      <c r="D47" s="76">
        <v>0</v>
      </c>
      <c r="E47" s="76">
        <v>0</v>
      </c>
      <c r="F47" s="76">
        <v>1</v>
      </c>
      <c r="G47" s="76"/>
    </row>
    <row r="48" spans="1:9" ht="20.25" customHeight="1" thickBot="1" x14ac:dyDescent="0.4">
      <c r="A48" s="154" t="s">
        <v>538</v>
      </c>
      <c r="B48" s="116">
        <v>11158.789999999999</v>
      </c>
      <c r="C48" s="116">
        <v>1185.24</v>
      </c>
      <c r="D48" s="116">
        <v>1093.53</v>
      </c>
      <c r="E48" s="116">
        <v>812.04000000000008</v>
      </c>
      <c r="F48" s="116">
        <v>58.660000000000004</v>
      </c>
      <c r="G48" s="116">
        <v>8009.32</v>
      </c>
    </row>
    <row r="49" spans="1:7" ht="20.25" customHeight="1" x14ac:dyDescent="0.35"/>
    <row r="50" spans="1:7" ht="20.25" customHeight="1" thickBot="1" x14ac:dyDescent="0.4">
      <c r="A50" s="52" t="s">
        <v>573</v>
      </c>
    </row>
    <row r="51" spans="1:7" ht="30" customHeight="1" x14ac:dyDescent="0.35">
      <c r="A51" s="200" t="s">
        <v>232</v>
      </c>
      <c r="B51" s="313" t="s">
        <v>129</v>
      </c>
      <c r="C51" s="128" t="s">
        <v>228</v>
      </c>
      <c r="D51" s="128" t="s">
        <v>131</v>
      </c>
      <c r="E51" s="128" t="s">
        <v>229</v>
      </c>
      <c r="F51" s="128" t="s">
        <v>133</v>
      </c>
      <c r="G51" s="128" t="s">
        <v>388</v>
      </c>
    </row>
    <row r="52" spans="1:7" ht="20.25" customHeight="1" x14ac:dyDescent="0.35">
      <c r="A52" s="102" t="s">
        <v>534</v>
      </c>
      <c r="B52" s="96">
        <f>SUM(C52:G52)</f>
        <v>129.42000000000002</v>
      </c>
      <c r="C52" s="211">
        <v>0</v>
      </c>
      <c r="D52" s="211">
        <v>50.35</v>
      </c>
      <c r="E52" s="211">
        <v>59.54</v>
      </c>
      <c r="F52" s="211">
        <v>19.53</v>
      </c>
      <c r="G52" s="211"/>
    </row>
    <row r="53" spans="1:7" ht="20.25" customHeight="1" x14ac:dyDescent="0.35">
      <c r="A53" s="102" t="s">
        <v>576</v>
      </c>
      <c r="B53" s="96">
        <f t="shared" ref="B53:B58" si="0">SUM(C53:G53)</f>
        <v>3115.62</v>
      </c>
      <c r="C53" s="211">
        <v>144.02000000000001</v>
      </c>
      <c r="D53" s="211">
        <v>1183.45</v>
      </c>
      <c r="E53" s="211">
        <v>1184.28</v>
      </c>
      <c r="F53" s="211">
        <v>603.87</v>
      </c>
      <c r="G53" s="211"/>
    </row>
    <row r="54" spans="1:7" ht="20.25" customHeight="1" x14ac:dyDescent="0.35">
      <c r="A54" s="104" t="s">
        <v>535</v>
      </c>
      <c r="B54" s="96">
        <f t="shared" si="0"/>
        <v>609.13</v>
      </c>
      <c r="C54" s="71">
        <v>0</v>
      </c>
      <c r="D54" s="71">
        <v>0</v>
      </c>
      <c r="E54" s="71">
        <v>0</v>
      </c>
      <c r="F54" s="71">
        <v>1</v>
      </c>
      <c r="G54" s="71">
        <v>608.13</v>
      </c>
    </row>
    <row r="55" spans="1:7" ht="20.25" customHeight="1" x14ac:dyDescent="0.35">
      <c r="A55" s="104" t="s">
        <v>536</v>
      </c>
      <c r="B55" s="96">
        <f t="shared" si="0"/>
        <v>41.14</v>
      </c>
      <c r="C55" s="72">
        <v>34.840000000000003</v>
      </c>
      <c r="D55" s="72">
        <v>0</v>
      </c>
      <c r="E55" s="72">
        <v>0</v>
      </c>
      <c r="F55" s="72">
        <v>1</v>
      </c>
      <c r="G55" s="71">
        <v>5.3</v>
      </c>
    </row>
    <row r="56" spans="1:7" ht="20.25" customHeight="1" x14ac:dyDescent="0.35">
      <c r="A56" s="104" t="s">
        <v>575</v>
      </c>
      <c r="B56" s="96">
        <f t="shared" si="0"/>
        <v>856.18000000000006</v>
      </c>
      <c r="C56" s="72">
        <v>0</v>
      </c>
      <c r="D56" s="72">
        <v>55.9</v>
      </c>
      <c r="E56" s="72">
        <v>133.81</v>
      </c>
      <c r="F56" s="72">
        <v>583.77</v>
      </c>
      <c r="G56" s="71">
        <v>82.7</v>
      </c>
    </row>
    <row r="57" spans="1:7" ht="20.25" customHeight="1" x14ac:dyDescent="0.35">
      <c r="A57" s="103" t="s">
        <v>537</v>
      </c>
      <c r="B57" s="96">
        <f t="shared" si="0"/>
        <v>65.58</v>
      </c>
      <c r="C57" s="72">
        <v>0</v>
      </c>
      <c r="D57" s="72">
        <v>0</v>
      </c>
      <c r="E57" s="72">
        <v>64.58</v>
      </c>
      <c r="F57" s="455">
        <v>1</v>
      </c>
      <c r="G57" s="72"/>
    </row>
    <row r="58" spans="1:7" ht="20.25" customHeight="1" thickBot="1" x14ac:dyDescent="0.4">
      <c r="A58" s="501" t="s">
        <v>574</v>
      </c>
      <c r="B58" s="96">
        <f t="shared" si="0"/>
        <v>1</v>
      </c>
      <c r="C58" s="76">
        <v>0</v>
      </c>
      <c r="D58" s="76">
        <v>0</v>
      </c>
      <c r="E58" s="76">
        <v>0</v>
      </c>
      <c r="F58" s="76">
        <v>1</v>
      </c>
      <c r="G58" s="76"/>
    </row>
    <row r="59" spans="1:7" ht="20.25" customHeight="1" thickBot="1" x14ac:dyDescent="0.4">
      <c r="A59" s="154" t="s">
        <v>538</v>
      </c>
      <c r="B59" s="116">
        <f>SUM(B52:B58)</f>
        <v>4818.07</v>
      </c>
      <c r="C59" s="116">
        <f t="shared" ref="C59:G59" si="1">SUM(C52:C58)</f>
        <v>178.86</v>
      </c>
      <c r="D59" s="116">
        <f t="shared" si="1"/>
        <v>1289.7</v>
      </c>
      <c r="E59" s="116">
        <f t="shared" si="1"/>
        <v>1442.2099999999998</v>
      </c>
      <c r="F59" s="116">
        <f t="shared" si="1"/>
        <v>1211.17</v>
      </c>
      <c r="G59" s="116">
        <f t="shared" si="1"/>
        <v>696.13</v>
      </c>
    </row>
    <row r="60" spans="1:7" ht="20.25" customHeight="1" x14ac:dyDescent="0.35"/>
    <row r="61" spans="1:7" ht="20.25" customHeight="1" x14ac:dyDescent="0.35"/>
    <row r="62" spans="1:7" ht="20.25" customHeight="1" x14ac:dyDescent="0.35"/>
    <row r="63" spans="1:7" ht="20.25" customHeight="1" x14ac:dyDescent="0.35"/>
    <row r="64" spans="1:7" ht="20.25" customHeight="1" x14ac:dyDescent="0.35"/>
    <row r="65" ht="20.25" customHeight="1" x14ac:dyDescent="0.35"/>
    <row r="66" ht="20.25" customHeight="1" x14ac:dyDescent="0.35"/>
    <row r="67" ht="20.25" customHeight="1" x14ac:dyDescent="0.35"/>
    <row r="68" ht="20.25" customHeight="1" x14ac:dyDescent="0.35"/>
  </sheetData>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0A3B8F-4BF6-44EE-9971-8867A550C4D8}">
  <dimension ref="A12:G66"/>
  <sheetViews>
    <sheetView showGridLines="0" topLeftCell="A7" zoomScaleNormal="100" workbookViewId="0">
      <selection activeCell="A18" sqref="A18"/>
    </sheetView>
  </sheetViews>
  <sheetFormatPr defaultColWidth="8.54296875" defaultRowHeight="14.5" x14ac:dyDescent="0.35"/>
  <cols>
    <col min="1" max="1" width="72.453125" customWidth="1"/>
    <col min="2" max="12" width="20.453125" customWidth="1"/>
  </cols>
  <sheetData>
    <row r="12" spans="1:7" ht="20.25" customHeight="1" thickBot="1" x14ac:dyDescent="0.4">
      <c r="A12" s="21" t="s">
        <v>185</v>
      </c>
      <c r="B12" s="22"/>
      <c r="C12" s="22"/>
      <c r="D12" s="23"/>
      <c r="E12" s="23"/>
      <c r="F12" s="23"/>
    </row>
    <row r="13" spans="1:7" ht="29.25" customHeight="1" x14ac:dyDescent="0.35">
      <c r="A13" s="207" t="s">
        <v>186</v>
      </c>
      <c r="B13" s="42" t="s">
        <v>129</v>
      </c>
      <c r="C13" s="43" t="s">
        <v>130</v>
      </c>
      <c r="D13" s="44" t="s">
        <v>131</v>
      </c>
      <c r="E13" s="44" t="s">
        <v>132</v>
      </c>
      <c r="F13" s="44" t="s">
        <v>133</v>
      </c>
      <c r="G13" s="127" t="s">
        <v>388</v>
      </c>
    </row>
    <row r="14" spans="1:7" ht="20.25" customHeight="1" thickBot="1" x14ac:dyDescent="0.4">
      <c r="A14" s="235" t="s">
        <v>187</v>
      </c>
      <c r="B14" s="235"/>
      <c r="C14" s="76" t="s">
        <v>188</v>
      </c>
      <c r="D14" s="76" t="s">
        <v>189</v>
      </c>
      <c r="E14" s="76" t="s">
        <v>190</v>
      </c>
      <c r="F14" s="236" t="s">
        <v>190</v>
      </c>
      <c r="G14" s="76" t="s">
        <v>189</v>
      </c>
    </row>
    <row r="15" spans="1:7" s="26" customFormat="1" ht="20.25" customHeight="1" thickBot="1" x14ac:dyDescent="0.4">
      <c r="A15" s="81" t="s">
        <v>191</v>
      </c>
      <c r="B15" s="153">
        <v>5440</v>
      </c>
      <c r="C15" s="92">
        <v>1713</v>
      </c>
      <c r="D15" s="92">
        <v>1035</v>
      </c>
      <c r="E15" s="92">
        <v>1137</v>
      </c>
      <c r="F15" s="92">
        <v>1318</v>
      </c>
      <c r="G15" s="92">
        <v>237</v>
      </c>
    </row>
    <row r="16" spans="1:7" ht="20.25" customHeight="1" x14ac:dyDescent="0.35">
      <c r="A16" s="74" t="s">
        <v>192</v>
      </c>
      <c r="B16" s="323">
        <v>26</v>
      </c>
      <c r="C16" s="93">
        <v>17</v>
      </c>
      <c r="D16" s="93">
        <v>7</v>
      </c>
      <c r="E16" s="93">
        <v>2</v>
      </c>
      <c r="F16" s="93">
        <v>0</v>
      </c>
      <c r="G16" s="93">
        <v>0</v>
      </c>
    </row>
    <row r="17" spans="1:7" ht="20.25" customHeight="1" thickBot="1" x14ac:dyDescent="0.4">
      <c r="A17" s="309" t="s">
        <v>193</v>
      </c>
      <c r="B17" s="268">
        <v>385</v>
      </c>
      <c r="C17" s="268">
        <v>93</v>
      </c>
      <c r="D17" s="268">
        <v>137</v>
      </c>
      <c r="E17" s="268">
        <v>144</v>
      </c>
      <c r="F17" s="268">
        <v>0</v>
      </c>
      <c r="G17" s="268">
        <v>11</v>
      </c>
    </row>
    <row r="18" spans="1:7" s="26" customFormat="1" ht="20.25" customHeight="1" thickBot="1" x14ac:dyDescent="0.4">
      <c r="A18" s="81" t="s">
        <v>194</v>
      </c>
      <c r="B18" s="92">
        <v>5798</v>
      </c>
      <c r="C18" s="92">
        <v>1789</v>
      </c>
      <c r="D18" s="92">
        <v>1165</v>
      </c>
      <c r="E18" s="92">
        <v>1278</v>
      </c>
      <c r="F18" s="92">
        <v>1318</v>
      </c>
      <c r="G18" s="92">
        <v>248</v>
      </c>
    </row>
    <row r="19" spans="1:7" ht="20.25" customHeight="1" x14ac:dyDescent="0.35">
      <c r="A19" s="29"/>
      <c r="B19" s="29"/>
      <c r="C19" s="29"/>
      <c r="D19" s="29"/>
      <c r="E19" s="29"/>
      <c r="F19" s="29"/>
      <c r="G19" s="29"/>
    </row>
    <row r="20" spans="1:7" ht="20.25" customHeight="1" thickBot="1" x14ac:dyDescent="0.4">
      <c r="A20" s="21" t="s">
        <v>195</v>
      </c>
      <c r="B20" s="22"/>
      <c r="C20" s="22"/>
      <c r="D20" s="23"/>
      <c r="E20" s="23"/>
      <c r="F20" s="23"/>
      <c r="G20" s="23"/>
    </row>
    <row r="21" spans="1:7" ht="29.25" customHeight="1" x14ac:dyDescent="0.35">
      <c r="A21" s="207" t="s">
        <v>186</v>
      </c>
      <c r="B21" s="42" t="s">
        <v>129</v>
      </c>
      <c r="C21" s="43" t="s">
        <v>130</v>
      </c>
      <c r="D21" s="44" t="s">
        <v>131</v>
      </c>
      <c r="E21" s="44" t="s">
        <v>132</v>
      </c>
      <c r="F21" s="44" t="s">
        <v>133</v>
      </c>
      <c r="G21" s="44" t="s">
        <v>388</v>
      </c>
    </row>
    <row r="22" spans="1:7" ht="20.25" customHeight="1" x14ac:dyDescent="0.35">
      <c r="A22" s="82" t="s">
        <v>196</v>
      </c>
      <c r="B22" s="53"/>
      <c r="C22" s="53"/>
      <c r="D22" s="53"/>
      <c r="E22" s="53"/>
      <c r="F22" s="71"/>
      <c r="G22" s="71"/>
    </row>
    <row r="23" spans="1:7" ht="20.25" customHeight="1" x14ac:dyDescent="0.35">
      <c r="A23" s="80" t="s">
        <v>197</v>
      </c>
      <c r="B23" s="42">
        <v>0</v>
      </c>
      <c r="C23" s="78">
        <v>0</v>
      </c>
      <c r="D23" s="78">
        <v>0</v>
      </c>
      <c r="E23" s="78">
        <v>0</v>
      </c>
      <c r="F23" s="78">
        <v>0</v>
      </c>
      <c r="G23" s="78">
        <v>0</v>
      </c>
    </row>
    <row r="24" spans="1:7" ht="20.25" customHeight="1" x14ac:dyDescent="0.35">
      <c r="A24" s="79" t="s">
        <v>198</v>
      </c>
      <c r="B24" s="42">
        <v>0</v>
      </c>
      <c r="C24" s="53">
        <v>0</v>
      </c>
      <c r="D24" s="78">
        <v>0</v>
      </c>
      <c r="E24" s="53">
        <v>0</v>
      </c>
      <c r="F24" s="53">
        <v>0</v>
      </c>
      <c r="G24" s="53">
        <v>0</v>
      </c>
    </row>
    <row r="25" spans="1:7" ht="20.25" customHeight="1" x14ac:dyDescent="0.35">
      <c r="A25" s="80" t="s">
        <v>199</v>
      </c>
      <c r="B25" s="42">
        <v>19</v>
      </c>
      <c r="C25" s="53">
        <v>16</v>
      </c>
      <c r="D25" s="78">
        <v>2</v>
      </c>
      <c r="E25" s="53">
        <v>0</v>
      </c>
      <c r="F25" s="53">
        <v>1</v>
      </c>
      <c r="G25" s="53">
        <v>0</v>
      </c>
    </row>
    <row r="26" spans="1:7" ht="20.25" customHeight="1" x14ac:dyDescent="0.35">
      <c r="A26" s="80" t="s">
        <v>200</v>
      </c>
      <c r="B26" s="42">
        <v>41</v>
      </c>
      <c r="C26" s="53">
        <v>15</v>
      </c>
      <c r="D26" s="78">
        <v>12</v>
      </c>
      <c r="E26" s="53">
        <v>9</v>
      </c>
      <c r="F26" s="53">
        <v>1</v>
      </c>
      <c r="G26" s="53">
        <v>4</v>
      </c>
    </row>
    <row r="27" spans="1:7" ht="20.25" customHeight="1" thickBot="1" x14ac:dyDescent="0.4">
      <c r="A27" s="227" t="s">
        <v>201</v>
      </c>
      <c r="B27" s="42">
        <v>9</v>
      </c>
      <c r="C27" s="286">
        <v>3</v>
      </c>
      <c r="D27" s="251">
        <v>2</v>
      </c>
      <c r="E27" s="286">
        <v>0</v>
      </c>
      <c r="F27" s="286">
        <v>3</v>
      </c>
      <c r="G27" s="286">
        <v>1</v>
      </c>
    </row>
    <row r="28" spans="1:7" s="26" customFormat="1" ht="20.25" customHeight="1" thickBot="1" x14ac:dyDescent="0.4">
      <c r="A28" s="228" t="s">
        <v>202</v>
      </c>
      <c r="B28" s="347">
        <v>69</v>
      </c>
      <c r="C28" s="250">
        <v>34</v>
      </c>
      <c r="D28" s="250">
        <v>16</v>
      </c>
      <c r="E28" s="250">
        <v>9</v>
      </c>
      <c r="F28" s="250">
        <v>5</v>
      </c>
      <c r="G28" s="250">
        <v>5</v>
      </c>
    </row>
    <row r="29" spans="1:7" ht="20.25" customHeight="1" x14ac:dyDescent="0.35">
      <c r="A29" s="83" t="s">
        <v>203</v>
      </c>
      <c r="B29" s="42">
        <v>4</v>
      </c>
      <c r="C29" s="287">
        <v>0</v>
      </c>
      <c r="D29" s="252">
        <v>2</v>
      </c>
      <c r="E29" s="287">
        <v>0</v>
      </c>
      <c r="F29" s="287">
        <v>2</v>
      </c>
      <c r="G29" s="287">
        <v>0</v>
      </c>
    </row>
    <row r="30" spans="1:7" ht="20.25" customHeight="1" x14ac:dyDescent="0.35">
      <c r="A30" s="224" t="s">
        <v>204</v>
      </c>
      <c r="B30" s="42">
        <v>8</v>
      </c>
      <c r="C30" s="53">
        <v>0</v>
      </c>
      <c r="D30" s="78">
        <v>5</v>
      </c>
      <c r="E30" s="53">
        <v>0</v>
      </c>
      <c r="F30" s="53">
        <v>3</v>
      </c>
      <c r="G30" s="53">
        <v>0</v>
      </c>
    </row>
    <row r="31" spans="1:7" ht="20.25" customHeight="1" x14ac:dyDescent="0.35">
      <c r="A31" s="29"/>
      <c r="B31" s="29"/>
      <c r="C31" s="29"/>
      <c r="D31" s="29"/>
      <c r="E31" s="29"/>
      <c r="F31" s="29"/>
      <c r="G31" s="29"/>
    </row>
    <row r="32" spans="1:7" ht="20.25" customHeight="1" thickBot="1" x14ac:dyDescent="0.4">
      <c r="A32" s="21" t="s">
        <v>11</v>
      </c>
      <c r="B32" s="22"/>
      <c r="C32" s="22"/>
      <c r="D32" s="23"/>
      <c r="E32" s="23"/>
      <c r="F32" s="23"/>
      <c r="G32" s="23"/>
    </row>
    <row r="33" spans="1:7" ht="20.25" customHeight="1" x14ac:dyDescent="0.35">
      <c r="A33" s="208" t="s">
        <v>205</v>
      </c>
      <c r="B33" s="42" t="s">
        <v>129</v>
      </c>
      <c r="C33" s="43" t="s">
        <v>130</v>
      </c>
      <c r="D33" s="44" t="s">
        <v>131</v>
      </c>
      <c r="E33" s="44" t="s">
        <v>132</v>
      </c>
      <c r="F33" s="44" t="s">
        <v>133</v>
      </c>
      <c r="G33" s="44" t="s">
        <v>388</v>
      </c>
    </row>
    <row r="34" spans="1:7" ht="20.25" customHeight="1" x14ac:dyDescent="0.35">
      <c r="A34" s="84" t="s">
        <v>206</v>
      </c>
      <c r="B34" s="291">
        <v>1</v>
      </c>
      <c r="C34" s="86">
        <v>0</v>
      </c>
      <c r="D34" s="86">
        <v>1</v>
      </c>
      <c r="E34" s="86">
        <v>0</v>
      </c>
      <c r="F34" s="86">
        <v>0</v>
      </c>
      <c r="G34" s="86">
        <v>0</v>
      </c>
    </row>
    <row r="35" spans="1:7" ht="20.25" customHeight="1" x14ac:dyDescent="0.35">
      <c r="A35" s="84" t="s">
        <v>207</v>
      </c>
      <c r="B35" s="97">
        <v>1701629.84</v>
      </c>
      <c r="C35" s="364">
        <v>0</v>
      </c>
      <c r="D35" s="364">
        <v>1701629.84</v>
      </c>
      <c r="E35" s="70">
        <v>0</v>
      </c>
      <c r="F35" s="70">
        <v>0</v>
      </c>
      <c r="G35" s="70">
        <v>0</v>
      </c>
    </row>
    <row r="36" spans="1:7" ht="20.25" customHeight="1" x14ac:dyDescent="0.35">
      <c r="A36" s="225" t="s">
        <v>208</v>
      </c>
      <c r="B36" s="291"/>
      <c r="C36" s="70"/>
      <c r="D36" s="86"/>
      <c r="E36" s="70"/>
      <c r="F36" s="70"/>
      <c r="G36" s="70"/>
    </row>
    <row r="37" spans="1:7" ht="20.25" customHeight="1" x14ac:dyDescent="0.35">
      <c r="A37" s="84" t="s">
        <v>209</v>
      </c>
      <c r="B37" s="291">
        <v>1</v>
      </c>
      <c r="C37" s="70">
        <v>0</v>
      </c>
      <c r="D37" s="86">
        <v>0</v>
      </c>
      <c r="E37" s="70">
        <v>0</v>
      </c>
      <c r="F37" s="70">
        <v>0</v>
      </c>
      <c r="G37" s="70">
        <v>1</v>
      </c>
    </row>
    <row r="38" spans="1:7" ht="20.25" customHeight="1" x14ac:dyDescent="0.35">
      <c r="A38" s="84" t="s">
        <v>210</v>
      </c>
      <c r="B38" s="291">
        <v>2</v>
      </c>
      <c r="C38" s="70">
        <v>0</v>
      </c>
      <c r="D38" s="86">
        <v>1</v>
      </c>
      <c r="E38" s="70">
        <v>0</v>
      </c>
      <c r="F38" s="70">
        <v>0</v>
      </c>
      <c r="G38" s="70">
        <v>1</v>
      </c>
    </row>
    <row r="39" spans="1:7" ht="20.25" customHeight="1" x14ac:dyDescent="0.35">
      <c r="A39" s="84" t="s">
        <v>211</v>
      </c>
      <c r="B39" s="291">
        <v>1</v>
      </c>
      <c r="C39" s="70">
        <v>0</v>
      </c>
      <c r="D39" s="86">
        <v>0</v>
      </c>
      <c r="E39" s="70">
        <v>0</v>
      </c>
      <c r="F39" s="70">
        <v>0</v>
      </c>
      <c r="G39" s="70">
        <v>1</v>
      </c>
    </row>
    <row r="40" spans="1:7" ht="20.25" customHeight="1" x14ac:dyDescent="0.35">
      <c r="A40" s="84" t="s">
        <v>212</v>
      </c>
      <c r="B40" s="291">
        <v>1</v>
      </c>
      <c r="C40" s="70">
        <v>0</v>
      </c>
      <c r="D40" s="86">
        <v>0</v>
      </c>
      <c r="E40" s="70">
        <v>0</v>
      </c>
      <c r="F40" s="70">
        <v>1</v>
      </c>
      <c r="G40" s="70">
        <v>0</v>
      </c>
    </row>
    <row r="41" spans="1:7" ht="20.25" customHeight="1" x14ac:dyDescent="0.35">
      <c r="A41" s="84" t="s">
        <v>213</v>
      </c>
      <c r="B41" s="291">
        <v>0</v>
      </c>
      <c r="C41" s="70">
        <v>0</v>
      </c>
      <c r="D41" s="86">
        <v>0</v>
      </c>
      <c r="E41" s="70">
        <v>0</v>
      </c>
      <c r="F41" s="70">
        <v>0</v>
      </c>
      <c r="G41" s="70">
        <v>0</v>
      </c>
    </row>
    <row r="42" spans="1:7" ht="20.25" customHeight="1" thickBot="1" x14ac:dyDescent="0.4">
      <c r="A42" s="226" t="s">
        <v>214</v>
      </c>
      <c r="B42" s="291">
        <v>18</v>
      </c>
      <c r="C42" s="288">
        <v>18</v>
      </c>
      <c r="D42" s="253">
        <v>0</v>
      </c>
      <c r="E42" s="288">
        <v>0</v>
      </c>
      <c r="F42" s="288">
        <v>0</v>
      </c>
      <c r="G42" s="288">
        <v>0</v>
      </c>
    </row>
    <row r="43" spans="1:7" ht="20.25" customHeight="1" thickBot="1" x14ac:dyDescent="0.4">
      <c r="A43" s="88" t="s">
        <v>202</v>
      </c>
      <c r="B43" s="357">
        <v>23</v>
      </c>
      <c r="C43" s="276">
        <v>18</v>
      </c>
      <c r="D43" s="356">
        <v>1</v>
      </c>
      <c r="E43" s="276">
        <v>0</v>
      </c>
      <c r="F43" s="276">
        <v>1</v>
      </c>
      <c r="G43" s="276">
        <v>3</v>
      </c>
    </row>
    <row r="44" spans="1:7" ht="20.25" customHeight="1" x14ac:dyDescent="0.35">
      <c r="A44" s="87" t="s">
        <v>215</v>
      </c>
      <c r="B44" s="291">
        <v>186</v>
      </c>
      <c r="C44" s="289">
        <v>135</v>
      </c>
      <c r="D44" s="254">
        <v>2</v>
      </c>
      <c r="E44" s="289">
        <v>6</v>
      </c>
      <c r="F44" s="289">
        <v>0</v>
      </c>
      <c r="G44" s="289">
        <v>43</v>
      </c>
    </row>
    <row r="45" spans="1:7" ht="20.25" customHeight="1" x14ac:dyDescent="0.35">
      <c r="A45" s="85" t="s">
        <v>216</v>
      </c>
      <c r="B45" s="291">
        <v>576</v>
      </c>
      <c r="C45" s="70">
        <v>532</v>
      </c>
      <c r="D45" s="70">
        <v>11</v>
      </c>
      <c r="E45" s="70">
        <v>12</v>
      </c>
      <c r="F45" s="70">
        <v>16</v>
      </c>
      <c r="G45" s="70">
        <v>5</v>
      </c>
    </row>
    <row r="46" spans="1:7" ht="20.25" customHeight="1" x14ac:dyDescent="0.35">
      <c r="A46" s="85" t="s">
        <v>217</v>
      </c>
      <c r="B46" s="291">
        <v>131</v>
      </c>
      <c r="C46" s="70">
        <v>89</v>
      </c>
      <c r="D46" s="70">
        <v>13</v>
      </c>
      <c r="E46" s="70">
        <v>11</v>
      </c>
      <c r="F46" s="70">
        <v>14</v>
      </c>
      <c r="G46" s="70">
        <v>4</v>
      </c>
    </row>
    <row r="47" spans="1:7" ht="20.25" customHeight="1" x14ac:dyDescent="0.35"/>
    <row r="48" spans="1:7" ht="20.25" customHeight="1" x14ac:dyDescent="0.35"/>
    <row r="49" spans="1:7" ht="20.25" customHeight="1" thickBot="1" x14ac:dyDescent="0.4">
      <c r="A49" s="21" t="s">
        <v>8</v>
      </c>
      <c r="B49" s="22"/>
      <c r="C49" s="22"/>
      <c r="D49" s="23"/>
      <c r="E49" s="23"/>
      <c r="F49" s="23"/>
      <c r="G49" s="23"/>
    </row>
    <row r="50" spans="1:7" ht="36" customHeight="1" x14ac:dyDescent="0.35">
      <c r="A50" s="208" t="s">
        <v>218</v>
      </c>
      <c r="B50" s="42" t="s">
        <v>129</v>
      </c>
      <c r="C50" s="43" t="s">
        <v>130</v>
      </c>
      <c r="D50" s="44" t="s">
        <v>131</v>
      </c>
      <c r="E50" s="44" t="s">
        <v>132</v>
      </c>
      <c r="F50" s="44" t="s">
        <v>133</v>
      </c>
      <c r="G50" s="44" t="s">
        <v>388</v>
      </c>
    </row>
    <row r="51" spans="1:7" ht="20.25" customHeight="1" x14ac:dyDescent="0.35">
      <c r="A51" s="90" t="s">
        <v>219</v>
      </c>
      <c r="B51" s="291">
        <v>70</v>
      </c>
      <c r="C51" s="91">
        <v>1</v>
      </c>
      <c r="D51" s="91">
        <v>0</v>
      </c>
      <c r="E51" s="91">
        <v>68</v>
      </c>
      <c r="F51" s="91">
        <v>0</v>
      </c>
      <c r="G51" s="91">
        <v>1</v>
      </c>
    </row>
    <row r="52" spans="1:7" ht="20.25" customHeight="1" x14ac:dyDescent="0.35">
      <c r="A52" s="89" t="s">
        <v>220</v>
      </c>
      <c r="B52" s="291">
        <v>2</v>
      </c>
      <c r="C52" s="70">
        <v>1</v>
      </c>
      <c r="D52" s="70">
        <v>0</v>
      </c>
      <c r="E52" s="70">
        <v>0</v>
      </c>
      <c r="F52" s="70">
        <v>0</v>
      </c>
      <c r="G52" s="70">
        <v>1</v>
      </c>
    </row>
    <row r="53" spans="1:7" ht="20.25" customHeight="1" x14ac:dyDescent="0.35">
      <c r="A53" s="89" t="s">
        <v>221</v>
      </c>
      <c r="B53" s="291">
        <v>1</v>
      </c>
      <c r="C53" s="70">
        <v>0</v>
      </c>
      <c r="D53" s="70">
        <v>0</v>
      </c>
      <c r="E53" s="70">
        <v>0</v>
      </c>
      <c r="F53" s="70">
        <v>0</v>
      </c>
      <c r="G53" s="70">
        <v>1</v>
      </c>
    </row>
    <row r="54" spans="1:7" ht="20.25" customHeight="1" x14ac:dyDescent="0.35">
      <c r="A54" s="89" t="s">
        <v>222</v>
      </c>
      <c r="B54" s="291">
        <v>2</v>
      </c>
      <c r="C54" s="70">
        <v>0</v>
      </c>
      <c r="D54" s="70">
        <v>1</v>
      </c>
      <c r="E54" s="70">
        <v>0</v>
      </c>
      <c r="F54" s="70">
        <v>0</v>
      </c>
      <c r="G54" s="70">
        <v>1</v>
      </c>
    </row>
    <row r="55" spans="1:7" ht="20.25" customHeight="1" x14ac:dyDescent="0.35">
      <c r="A55" s="89" t="s">
        <v>223</v>
      </c>
      <c r="B55" s="291">
        <v>0</v>
      </c>
      <c r="C55" s="70">
        <v>0</v>
      </c>
      <c r="D55" s="70">
        <v>0</v>
      </c>
      <c r="E55" s="70">
        <v>0</v>
      </c>
      <c r="F55" s="70">
        <v>0</v>
      </c>
      <c r="G55" s="70">
        <v>0</v>
      </c>
    </row>
    <row r="56" spans="1:7" ht="20.25" customHeight="1" x14ac:dyDescent="0.35">
      <c r="A56" s="89" t="s">
        <v>224</v>
      </c>
      <c r="B56" s="291">
        <v>2</v>
      </c>
      <c r="C56" s="70">
        <v>0</v>
      </c>
      <c r="D56" s="70">
        <v>2</v>
      </c>
      <c r="E56" s="70">
        <v>0</v>
      </c>
      <c r="F56" s="70">
        <v>0</v>
      </c>
      <c r="G56" s="70">
        <v>0</v>
      </c>
    </row>
    <row r="57" spans="1:7" ht="20.25" customHeight="1" x14ac:dyDescent="0.35">
      <c r="A57" s="90" t="s">
        <v>225</v>
      </c>
      <c r="B57" s="97">
        <v>40909</v>
      </c>
      <c r="C57" s="290">
        <v>31858</v>
      </c>
      <c r="D57" s="209">
        <v>3037</v>
      </c>
      <c r="E57" s="290">
        <v>0</v>
      </c>
      <c r="F57" s="290">
        <v>5010</v>
      </c>
      <c r="G57" s="290">
        <v>1004</v>
      </c>
    </row>
    <row r="58" spans="1:7" ht="20.25" customHeight="1" x14ac:dyDescent="0.35">
      <c r="A58" s="90" t="s">
        <v>226</v>
      </c>
      <c r="B58" s="97">
        <v>8762</v>
      </c>
      <c r="C58" s="290">
        <v>4072</v>
      </c>
      <c r="D58" s="209">
        <v>301</v>
      </c>
      <c r="E58" s="290">
        <v>1886</v>
      </c>
      <c r="F58" s="290">
        <v>1567</v>
      </c>
      <c r="G58" s="290">
        <v>936</v>
      </c>
    </row>
    <row r="59" spans="1:7" ht="20.25" customHeight="1" x14ac:dyDescent="0.35">
      <c r="A59" s="90" t="s">
        <v>227</v>
      </c>
      <c r="B59" s="97">
        <v>1840</v>
      </c>
      <c r="C59" s="290">
        <v>1525</v>
      </c>
      <c r="D59" s="290">
        <v>0</v>
      </c>
      <c r="E59" s="290">
        <v>0</v>
      </c>
      <c r="F59" s="290">
        <v>315</v>
      </c>
      <c r="G59" s="290">
        <v>0</v>
      </c>
    </row>
    <row r="60" spans="1:7" ht="20.25" customHeight="1" x14ac:dyDescent="0.35"/>
    <row r="61" spans="1:7" ht="20.25" customHeight="1" x14ac:dyDescent="0.35"/>
    <row r="62" spans="1:7" ht="20.25" customHeight="1" x14ac:dyDescent="0.35"/>
    <row r="63" spans="1:7" ht="20.25" customHeight="1" x14ac:dyDescent="0.35"/>
    <row r="64" spans="1:7" ht="20.25" customHeight="1" x14ac:dyDescent="0.35"/>
    <row r="65" ht="20.25" customHeight="1" x14ac:dyDescent="0.35"/>
    <row r="66" ht="20.25" customHeight="1" x14ac:dyDescent="0.35"/>
  </sheetData>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3E0268-FD63-4801-95C3-499A4D709985}">
  <sheetPr>
    <tabColor theme="7"/>
  </sheetPr>
  <dimension ref="A1"/>
  <sheetViews>
    <sheetView showGridLines="0" topLeftCell="A19" workbookViewId="0">
      <selection activeCell="I10" sqref="I10"/>
    </sheetView>
  </sheetViews>
  <sheetFormatPr defaultColWidth="9.453125" defaultRowHeight="14.5" x14ac:dyDescent="0.35"/>
  <cols>
    <col min="1" max="16384" width="9.453125" style="62"/>
  </cols>
  <sheetData/>
  <pageMargins left="0.7" right="0.7" top="0.75" bottom="0.75" header="0.3" footer="0.3"/>
  <pageSetup paperSize="9" orientation="portrait" horizontalDpi="0" verticalDpi="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6B30C0-AC50-E640-9003-ECC14546C1B1}">
  <dimension ref="A11:P71"/>
  <sheetViews>
    <sheetView showGridLines="0" zoomScale="86" zoomScaleNormal="86" workbookViewId="0">
      <selection activeCell="C55" sqref="C55"/>
    </sheetView>
  </sheetViews>
  <sheetFormatPr defaultColWidth="8.54296875" defaultRowHeight="14.5" x14ac:dyDescent="0.35"/>
  <cols>
    <col min="1" max="1" width="50.453125" style="383" customWidth="1"/>
    <col min="2" max="6" width="20.453125" style="383" customWidth="1"/>
    <col min="7" max="7" width="25.54296875" style="383" customWidth="1"/>
    <col min="8" max="8" width="25.453125" style="383" customWidth="1"/>
    <col min="9" max="9" width="8.54296875" style="383" customWidth="1"/>
    <col min="10" max="10" width="21.453125" style="383" customWidth="1"/>
    <col min="11" max="11" width="24.453125" style="383" customWidth="1"/>
    <col min="12" max="13" width="11.453125" style="383" customWidth="1"/>
    <col min="14" max="14" width="13.453125" style="383" customWidth="1"/>
    <col min="15" max="15" width="10.54296875" style="383" customWidth="1"/>
    <col min="16" max="16" width="11.54296875" style="383" customWidth="1"/>
    <col min="17" max="16384" width="8.54296875" style="383"/>
  </cols>
  <sheetData>
    <row r="11" spans="1:16" ht="20.25" customHeight="1" thickBot="1" x14ac:dyDescent="0.4">
      <c r="A11" s="348" t="s">
        <v>937</v>
      </c>
      <c r="B11" s="33"/>
      <c r="C11" s="33"/>
      <c r="D11" s="34"/>
      <c r="E11" s="34"/>
      <c r="F11" s="34"/>
      <c r="G11" s="34"/>
      <c r="H11" s="34"/>
      <c r="J11" s="328"/>
      <c r="K11" s="329"/>
      <c r="L11" s="329"/>
      <c r="M11" s="330"/>
      <c r="N11" s="330"/>
      <c r="O11" s="330"/>
    </row>
    <row r="12" spans="1:16" ht="42" customHeight="1" x14ac:dyDescent="0.35">
      <c r="A12" s="407" t="s">
        <v>249</v>
      </c>
      <c r="B12" s="408" t="s">
        <v>129</v>
      </c>
      <c r="C12" s="409" t="s">
        <v>130</v>
      </c>
      <c r="D12" s="410" t="s">
        <v>131</v>
      </c>
      <c r="E12" s="410" t="s">
        <v>132</v>
      </c>
      <c r="F12" s="410" t="s">
        <v>133</v>
      </c>
      <c r="G12" s="410" t="s">
        <v>388</v>
      </c>
      <c r="H12" s="558" t="s">
        <v>936</v>
      </c>
      <c r="J12" s="395"/>
      <c r="K12" s="396"/>
      <c r="L12" s="397"/>
      <c r="M12" s="398"/>
      <c r="N12" s="398"/>
      <c r="O12" s="398"/>
      <c r="P12" s="399"/>
    </row>
    <row r="13" spans="1:16" ht="20.25" customHeight="1" x14ac:dyDescent="0.35">
      <c r="A13" s="411" t="s">
        <v>250</v>
      </c>
      <c r="B13" s="561">
        <f>+SUM(C13:H13)</f>
        <v>14701303.870000001</v>
      </c>
      <c r="C13" s="412">
        <v>3320617.87</v>
      </c>
      <c r="D13" s="412">
        <v>2428861</v>
      </c>
      <c r="E13" s="412">
        <v>2722222</v>
      </c>
      <c r="F13" s="412">
        <v>940527</v>
      </c>
      <c r="G13" s="412">
        <v>866819</v>
      </c>
      <c r="H13" s="386">
        <v>4422257</v>
      </c>
      <c r="J13" s="400"/>
      <c r="K13" s="401"/>
      <c r="L13" s="402"/>
      <c r="M13" s="402"/>
      <c r="N13" s="402"/>
      <c r="O13" s="402"/>
      <c r="P13" s="402"/>
    </row>
    <row r="14" spans="1:16" ht="20.25" customHeight="1" x14ac:dyDescent="0.35">
      <c r="A14" s="387" t="s">
        <v>251</v>
      </c>
      <c r="B14" s="561">
        <f t="shared" ref="B14:B17" si="0">+SUM(C14:H14)</f>
        <v>1</v>
      </c>
      <c r="C14" s="386">
        <v>1</v>
      </c>
      <c r="D14" s="386">
        <v>0</v>
      </c>
      <c r="E14" s="386">
        <v>0</v>
      </c>
      <c r="F14" s="386">
        <v>0</v>
      </c>
      <c r="G14" s="386">
        <v>0</v>
      </c>
      <c r="H14" s="386">
        <v>0</v>
      </c>
      <c r="K14" s="401"/>
      <c r="L14" s="402"/>
      <c r="M14" s="402"/>
      <c r="N14" s="402"/>
      <c r="O14" s="402"/>
      <c r="P14" s="402"/>
    </row>
    <row r="15" spans="1:16" ht="20.25" customHeight="1" x14ac:dyDescent="0.35">
      <c r="A15" s="387" t="s">
        <v>252</v>
      </c>
      <c r="B15" s="561">
        <f t="shared" si="0"/>
        <v>2</v>
      </c>
      <c r="C15" s="386">
        <v>1</v>
      </c>
      <c r="D15" s="386">
        <v>1</v>
      </c>
      <c r="E15" s="386">
        <v>0</v>
      </c>
      <c r="F15" s="386">
        <v>0</v>
      </c>
      <c r="G15" s="386">
        <v>0</v>
      </c>
      <c r="H15" s="386">
        <v>0</v>
      </c>
      <c r="K15" s="401"/>
      <c r="L15" s="402"/>
      <c r="M15" s="402"/>
      <c r="N15" s="402"/>
      <c r="O15" s="402"/>
      <c r="P15" s="402"/>
    </row>
    <row r="16" spans="1:16" ht="20.25" customHeight="1" x14ac:dyDescent="0.35">
      <c r="A16" s="415" t="s">
        <v>253</v>
      </c>
      <c r="B16" s="561">
        <f t="shared" si="0"/>
        <v>7</v>
      </c>
      <c r="C16" s="386">
        <v>2</v>
      </c>
      <c r="D16" s="386">
        <v>1</v>
      </c>
      <c r="E16" s="386">
        <v>1</v>
      </c>
      <c r="F16" s="386">
        <v>0</v>
      </c>
      <c r="G16" s="386">
        <v>1</v>
      </c>
      <c r="H16" s="386">
        <v>2</v>
      </c>
      <c r="J16" s="403"/>
      <c r="K16" s="401"/>
      <c r="L16" s="402"/>
      <c r="M16" s="402"/>
      <c r="N16" s="402"/>
      <c r="O16" s="402"/>
      <c r="P16" s="402"/>
    </row>
    <row r="17" spans="1:16" ht="20.25" customHeight="1" x14ac:dyDescent="0.35">
      <c r="A17" s="387" t="s">
        <v>254</v>
      </c>
      <c r="B17" s="561">
        <f t="shared" si="0"/>
        <v>30</v>
      </c>
      <c r="C17" s="386">
        <v>10</v>
      </c>
      <c r="D17" s="386">
        <v>6</v>
      </c>
      <c r="E17" s="386">
        <v>4</v>
      </c>
      <c r="F17" s="386">
        <v>3</v>
      </c>
      <c r="G17" s="386">
        <v>5</v>
      </c>
      <c r="H17" s="386">
        <v>2</v>
      </c>
      <c r="K17" s="401"/>
      <c r="L17" s="402"/>
      <c r="M17" s="402"/>
      <c r="N17" s="402"/>
      <c r="O17" s="402"/>
      <c r="P17" s="402"/>
    </row>
    <row r="18" spans="1:16" ht="20.25" customHeight="1" x14ac:dyDescent="0.35">
      <c r="A18" s="387" t="s">
        <v>523</v>
      </c>
      <c r="B18" s="562">
        <f>(SUM(B14+B22)*1000000)/B13</f>
        <v>6.8021177498455446E-2</v>
      </c>
      <c r="C18" s="414">
        <v>0</v>
      </c>
      <c r="D18" s="414">
        <v>0</v>
      </c>
      <c r="E18" s="414">
        <v>0</v>
      </c>
      <c r="F18" s="414">
        <v>0.23</v>
      </c>
      <c r="G18" s="414">
        <v>0</v>
      </c>
      <c r="H18" s="414">
        <v>0.56999999999999995</v>
      </c>
      <c r="K18" s="401"/>
      <c r="L18" s="404"/>
      <c r="M18" s="404"/>
      <c r="N18" s="404"/>
      <c r="O18" s="404"/>
      <c r="P18" s="404"/>
    </row>
    <row r="19" spans="1:16" ht="20.25" customHeight="1" x14ac:dyDescent="0.35">
      <c r="A19" s="387" t="s">
        <v>255</v>
      </c>
      <c r="B19" s="562">
        <f>(B16*1000000)/B13</f>
        <v>0.47614824248918808</v>
      </c>
      <c r="C19" s="414">
        <f>(C16*1000000)/C13</f>
        <v>0.60229754771511845</v>
      </c>
      <c r="D19" s="414">
        <f>(D16*1000000)/D13</f>
        <v>0.41171561484992347</v>
      </c>
      <c r="E19" s="414">
        <f t="shared" ref="E19:H19" si="1">(E16*1000000)/E13</f>
        <v>0.36734696876301787</v>
      </c>
      <c r="F19" s="414">
        <f t="shared" si="1"/>
        <v>0</v>
      </c>
      <c r="G19" s="414">
        <f t="shared" si="1"/>
        <v>1.1536433788368736</v>
      </c>
      <c r="H19" s="414">
        <f t="shared" si="1"/>
        <v>0.45225774983226891</v>
      </c>
      <c r="K19" s="401"/>
      <c r="L19" s="402"/>
      <c r="M19" s="402"/>
      <c r="N19" s="402"/>
      <c r="O19" s="402"/>
      <c r="P19" s="402"/>
    </row>
    <row r="20" spans="1:16" ht="20.25" customHeight="1" x14ac:dyDescent="0.35">
      <c r="A20" s="387" t="s">
        <v>407</v>
      </c>
      <c r="B20" s="562">
        <f>(SUM(B14:B16,B22)*1000000)/B13</f>
        <v>0.68021177498455443</v>
      </c>
      <c r="C20" s="414">
        <v>2.0299999999999998</v>
      </c>
      <c r="D20" s="414">
        <v>0</v>
      </c>
      <c r="E20" s="414">
        <v>0</v>
      </c>
      <c r="F20" s="414">
        <v>2.0299999999999998</v>
      </c>
      <c r="G20" s="414">
        <v>0.38</v>
      </c>
      <c r="H20" s="414">
        <v>1.52</v>
      </c>
      <c r="K20" s="401"/>
      <c r="L20" s="404"/>
      <c r="M20" s="404"/>
      <c r="N20" s="404"/>
      <c r="O20" s="404"/>
      <c r="P20" s="404"/>
    </row>
    <row r="21" spans="1:16" ht="20.25" customHeight="1" x14ac:dyDescent="0.35">
      <c r="A21" s="388" t="s">
        <v>522</v>
      </c>
      <c r="B21" s="562">
        <f>(SUM(B14:B17,B22)*1000000)/B13</f>
        <v>2.7208470999382177</v>
      </c>
      <c r="C21" s="413">
        <f>(SUM(C14:C17,C22)*1000000)/C13</f>
        <v>4.2160828340058289</v>
      </c>
      <c r="D21" s="413">
        <f>(SUM(D14:D17,D22)*1000000)/D13</f>
        <v>3.2937249187993878</v>
      </c>
      <c r="E21" s="413">
        <f>(SUM(E14:E17,E22)*1000000)/E13</f>
        <v>1.8367348438150892</v>
      </c>
      <c r="F21" s="413">
        <f>(SUM(F14:F17,F22)*1000000)/F13</f>
        <v>3.1897010931105645</v>
      </c>
      <c r="G21" s="413">
        <f t="shared" ref="G21:H21" si="2">(SUM(G14:G17,G22)*1000000)/G13</f>
        <v>6.9218602730212417</v>
      </c>
      <c r="H21" s="413">
        <f t="shared" si="2"/>
        <v>0.90451549966453781</v>
      </c>
      <c r="K21" s="401"/>
      <c r="L21" s="402"/>
      <c r="M21" s="402"/>
      <c r="N21" s="402"/>
      <c r="O21" s="402"/>
      <c r="P21" s="402"/>
    </row>
    <row r="22" spans="1:16" ht="20.25" customHeight="1" x14ac:dyDescent="0.35">
      <c r="A22" s="387" t="s">
        <v>256</v>
      </c>
      <c r="B22" s="561"/>
      <c r="C22" s="386"/>
      <c r="D22" s="386"/>
      <c r="E22" s="386"/>
      <c r="F22" s="386"/>
      <c r="G22" s="386"/>
      <c r="H22" s="386"/>
      <c r="K22" s="401"/>
      <c r="L22" s="402"/>
      <c r="M22" s="402"/>
      <c r="N22" s="402"/>
      <c r="O22" s="402"/>
      <c r="P22" s="402"/>
    </row>
    <row r="23" spans="1:16" ht="20.25" customHeight="1" x14ac:dyDescent="0.35">
      <c r="A23" s="387" t="s">
        <v>257</v>
      </c>
      <c r="B23" s="561">
        <v>314</v>
      </c>
      <c r="C23" s="386">
        <v>135</v>
      </c>
      <c r="D23" s="386">
        <v>19</v>
      </c>
      <c r="E23" s="386">
        <v>33</v>
      </c>
      <c r="F23" s="386">
        <v>76</v>
      </c>
      <c r="G23" s="386">
        <v>15</v>
      </c>
      <c r="H23" s="386">
        <v>36</v>
      </c>
      <c r="K23" s="401"/>
      <c r="L23" s="393"/>
      <c r="M23" s="393"/>
      <c r="N23" s="393"/>
      <c r="O23" s="393"/>
      <c r="P23" s="393"/>
    </row>
    <row r="24" spans="1:16" ht="20.25" customHeight="1" x14ac:dyDescent="0.35">
      <c r="A24" s="416"/>
      <c r="B24" s="559"/>
      <c r="C24" s="393"/>
      <c r="D24" s="393"/>
      <c r="E24" s="393"/>
      <c r="F24" s="393"/>
      <c r="G24" s="393"/>
      <c r="H24" s="393"/>
      <c r="K24" s="401"/>
      <c r="L24" s="393"/>
      <c r="M24" s="393"/>
      <c r="N24" s="393"/>
      <c r="O24" s="393"/>
      <c r="P24" s="393"/>
    </row>
    <row r="25" spans="1:16" ht="20.25" customHeight="1" thickBot="1" x14ac:dyDescent="0.4">
      <c r="A25" s="348" t="s">
        <v>938</v>
      </c>
      <c r="B25" s="560"/>
      <c r="C25" s="391"/>
      <c r="D25" s="391"/>
      <c r="E25" s="391"/>
      <c r="F25" s="391"/>
      <c r="G25" s="391"/>
      <c r="H25" s="391"/>
      <c r="K25" s="401"/>
      <c r="L25" s="393"/>
      <c r="M25" s="393"/>
      <c r="N25" s="393"/>
      <c r="O25" s="393"/>
      <c r="P25" s="393"/>
    </row>
    <row r="26" spans="1:16" ht="42" customHeight="1" x14ac:dyDescent="0.35">
      <c r="A26" s="407" t="s">
        <v>249</v>
      </c>
      <c r="B26" s="408" t="s">
        <v>129</v>
      </c>
      <c r="C26" s="409" t="s">
        <v>130</v>
      </c>
      <c r="D26" s="410" t="s">
        <v>131</v>
      </c>
      <c r="E26" s="410" t="s">
        <v>132</v>
      </c>
      <c r="F26" s="410" t="s">
        <v>133</v>
      </c>
      <c r="G26" s="410" t="s">
        <v>388</v>
      </c>
      <c r="H26" s="558" t="s">
        <v>936</v>
      </c>
      <c r="J26" s="395"/>
      <c r="K26" s="396"/>
      <c r="L26" s="397"/>
      <c r="M26" s="398"/>
      <c r="N26" s="398"/>
      <c r="O26" s="398"/>
      <c r="P26" s="399"/>
    </row>
    <row r="27" spans="1:16" ht="20.25" customHeight="1" x14ac:dyDescent="0.35">
      <c r="A27" s="411" t="s">
        <v>250</v>
      </c>
      <c r="B27" s="561">
        <f>+SUM(C27:H27)</f>
        <v>24756179.509999998</v>
      </c>
      <c r="C27" s="412">
        <v>1510000.51</v>
      </c>
      <c r="D27" s="412">
        <v>7283207</v>
      </c>
      <c r="E27" s="412">
        <v>3625617</v>
      </c>
      <c r="F27" s="412">
        <v>4430013</v>
      </c>
      <c r="G27" s="412">
        <v>2658551</v>
      </c>
      <c r="H27" s="386">
        <v>5248791</v>
      </c>
      <c r="J27" s="400"/>
      <c r="K27" s="401"/>
      <c r="L27" s="402"/>
      <c r="M27" s="402"/>
      <c r="N27" s="402"/>
      <c r="O27" s="402"/>
      <c r="P27" s="402"/>
    </row>
    <row r="28" spans="1:16" ht="20.25" customHeight="1" x14ac:dyDescent="0.35">
      <c r="A28" s="387" t="s">
        <v>251</v>
      </c>
      <c r="B28" s="561">
        <f t="shared" ref="B28:B31" si="3">+SUM(C28:H28)</f>
        <v>3</v>
      </c>
      <c r="C28" s="386">
        <v>0</v>
      </c>
      <c r="D28" s="386">
        <v>0</v>
      </c>
      <c r="E28" s="386">
        <v>0</v>
      </c>
      <c r="F28" s="386"/>
      <c r="G28" s="386">
        <v>0</v>
      </c>
      <c r="H28" s="386">
        <v>3</v>
      </c>
      <c r="K28" s="401"/>
      <c r="L28" s="402"/>
      <c r="M28" s="402"/>
      <c r="N28" s="402"/>
      <c r="O28" s="402"/>
      <c r="P28" s="402"/>
    </row>
    <row r="29" spans="1:16" ht="20.25" customHeight="1" x14ac:dyDescent="0.35">
      <c r="A29" s="387" t="s">
        <v>252</v>
      </c>
      <c r="B29" s="561">
        <f t="shared" si="3"/>
        <v>0</v>
      </c>
      <c r="C29" s="386">
        <v>0</v>
      </c>
      <c r="D29" s="386">
        <v>0</v>
      </c>
      <c r="E29" s="386">
        <v>0</v>
      </c>
      <c r="F29" s="386">
        <v>0</v>
      </c>
      <c r="G29" s="386">
        <v>0</v>
      </c>
      <c r="H29" s="386">
        <v>0</v>
      </c>
      <c r="K29" s="401"/>
      <c r="L29" s="402"/>
      <c r="M29" s="402"/>
      <c r="N29" s="402"/>
      <c r="O29" s="402"/>
      <c r="P29" s="402"/>
    </row>
    <row r="30" spans="1:16" ht="20.25" customHeight="1" x14ac:dyDescent="0.35">
      <c r="A30" s="415" t="s">
        <v>253</v>
      </c>
      <c r="B30" s="561">
        <f t="shared" si="3"/>
        <v>15</v>
      </c>
      <c r="C30" s="386">
        <v>1</v>
      </c>
      <c r="D30" s="386">
        <v>0</v>
      </c>
      <c r="E30" s="386">
        <v>0</v>
      </c>
      <c r="F30" s="386">
        <v>8</v>
      </c>
      <c r="G30" s="386">
        <v>1</v>
      </c>
      <c r="H30" s="386">
        <v>5</v>
      </c>
      <c r="J30" s="403"/>
      <c r="K30" s="401"/>
      <c r="L30" s="402"/>
      <c r="M30" s="402"/>
      <c r="N30" s="402"/>
      <c r="O30" s="402"/>
      <c r="P30" s="402"/>
    </row>
    <row r="31" spans="1:16" ht="20.25" customHeight="1" x14ac:dyDescent="0.35">
      <c r="A31" s="387" t="s">
        <v>254</v>
      </c>
      <c r="B31" s="561">
        <f t="shared" si="3"/>
        <v>49</v>
      </c>
      <c r="C31" s="386">
        <v>2</v>
      </c>
      <c r="D31" s="386">
        <v>5</v>
      </c>
      <c r="E31" s="386">
        <v>4</v>
      </c>
      <c r="F31" s="386">
        <v>15</v>
      </c>
      <c r="G31" s="386">
        <v>13</v>
      </c>
      <c r="H31" s="386">
        <v>10</v>
      </c>
      <c r="K31" s="401"/>
      <c r="L31" s="402"/>
      <c r="M31" s="402"/>
      <c r="N31" s="402"/>
      <c r="O31" s="402"/>
      <c r="P31" s="402"/>
    </row>
    <row r="32" spans="1:16" ht="20.25" customHeight="1" x14ac:dyDescent="0.35">
      <c r="A32" s="387" t="s">
        <v>523</v>
      </c>
      <c r="B32" s="562">
        <f>(SUM(B28+B36)*1000000)/B27</f>
        <v>0.16157581982245048</v>
      </c>
      <c r="C32" s="414">
        <v>0.16157581982245045</v>
      </c>
      <c r="D32" s="414">
        <v>0.16157581982245045</v>
      </c>
      <c r="E32" s="414">
        <v>0.16157581982245045</v>
      </c>
      <c r="F32" s="414">
        <v>0.16157581982245045</v>
      </c>
      <c r="G32" s="414">
        <v>0.16157581982245045</v>
      </c>
      <c r="H32" s="414">
        <v>0.16157581982245045</v>
      </c>
      <c r="K32" s="401"/>
      <c r="L32" s="404"/>
      <c r="M32" s="404"/>
      <c r="N32" s="404"/>
      <c r="O32" s="404"/>
      <c r="P32" s="404"/>
    </row>
    <row r="33" spans="1:16" ht="20.25" customHeight="1" x14ac:dyDescent="0.35">
      <c r="A33" s="387" t="s">
        <v>255</v>
      </c>
      <c r="B33" s="562">
        <f>(B30*1000000)/B27</f>
        <v>0.60590932433418931</v>
      </c>
      <c r="C33" s="414">
        <f t="shared" ref="C33:H33" si="4">(C30*1000000)/C27</f>
        <v>0.6622514319548144</v>
      </c>
      <c r="D33" s="414">
        <f t="shared" si="4"/>
        <v>0</v>
      </c>
      <c r="E33" s="414">
        <f t="shared" si="4"/>
        <v>0</v>
      </c>
      <c r="F33" s="414">
        <f t="shared" si="4"/>
        <v>1.8058637751175899</v>
      </c>
      <c r="G33" s="414">
        <f t="shared" si="4"/>
        <v>0.37614474952709204</v>
      </c>
      <c r="H33" s="414">
        <f t="shared" si="4"/>
        <v>0.95260032262667726</v>
      </c>
      <c r="K33" s="401"/>
      <c r="L33" s="402"/>
      <c r="M33" s="402"/>
      <c r="N33" s="402"/>
      <c r="O33" s="402"/>
      <c r="P33" s="402"/>
    </row>
    <row r="34" spans="1:16" ht="20.25" customHeight="1" x14ac:dyDescent="0.35">
      <c r="A34" s="387" t="s">
        <v>407</v>
      </c>
      <c r="B34" s="562">
        <f>(SUM(B28:B30,B36)*1000000)/B27</f>
        <v>0.76748514415663982</v>
      </c>
      <c r="C34" s="414">
        <f t="shared" ref="C34:H34" si="5">(SUM(C28:C30,C36)*1000000)/C27</f>
        <v>0.6622514319548144</v>
      </c>
      <c r="D34" s="414">
        <f t="shared" si="5"/>
        <v>0</v>
      </c>
      <c r="E34" s="414">
        <f t="shared" si="5"/>
        <v>0</v>
      </c>
      <c r="F34" s="414">
        <f t="shared" si="5"/>
        <v>2.0315967470072889</v>
      </c>
      <c r="G34" s="414">
        <f t="shared" si="5"/>
        <v>0.37614474952709204</v>
      </c>
      <c r="H34" s="414">
        <f t="shared" si="5"/>
        <v>1.5241605162026837</v>
      </c>
      <c r="K34" s="401"/>
      <c r="L34" s="404"/>
      <c r="M34" s="404"/>
      <c r="N34" s="404"/>
      <c r="O34" s="404"/>
      <c r="P34" s="404"/>
    </row>
    <row r="35" spans="1:16" ht="20.25" customHeight="1" x14ac:dyDescent="0.35">
      <c r="A35" s="388" t="s">
        <v>522</v>
      </c>
      <c r="B35" s="562">
        <f>(SUM(B28:B31,B36)*1000000)/B27</f>
        <v>2.746788936981658</v>
      </c>
      <c r="C35" s="413">
        <f>(SUM(C28:C31,C36)*1000000)/C27</f>
        <v>1.9867542958644431</v>
      </c>
      <c r="D35" s="413">
        <f>(SUM(D28:D31,D36)*1000000)/D27</f>
        <v>0.68651076373361353</v>
      </c>
      <c r="E35" s="413">
        <f>(SUM(E28:E31,E36)*1000000)/E27</f>
        <v>1.1032604933174133</v>
      </c>
      <c r="F35" s="413">
        <f>(SUM(F28:F31,F36)*1000000)/F27</f>
        <v>5.4175913253527694</v>
      </c>
      <c r="G35" s="413">
        <f t="shared" ref="G35:H35" si="6">(SUM(G28:G31,G36)*1000000)/G27</f>
        <v>5.2660264933792886</v>
      </c>
      <c r="H35" s="413">
        <f t="shared" si="6"/>
        <v>3.429361161456038</v>
      </c>
      <c r="K35" s="401"/>
      <c r="L35" s="402"/>
      <c r="M35" s="402"/>
      <c r="N35" s="402"/>
      <c r="O35" s="402"/>
      <c r="P35" s="402"/>
    </row>
    <row r="36" spans="1:16" ht="20.25" customHeight="1" x14ac:dyDescent="0.35">
      <c r="A36" s="387" t="s">
        <v>256</v>
      </c>
      <c r="B36" s="561">
        <v>1</v>
      </c>
      <c r="C36" s="386"/>
      <c r="D36" s="386"/>
      <c r="E36" s="386"/>
      <c r="F36" s="386">
        <v>1</v>
      </c>
      <c r="G36" s="386"/>
      <c r="H36" s="386"/>
      <c r="K36" s="401"/>
      <c r="L36" s="402"/>
      <c r="M36" s="402"/>
      <c r="N36" s="402"/>
      <c r="O36" s="402"/>
      <c r="P36" s="402"/>
    </row>
    <row r="37" spans="1:16" ht="20.25" customHeight="1" x14ac:dyDescent="0.35">
      <c r="A37" s="387" t="s">
        <v>257</v>
      </c>
      <c r="B37" s="561">
        <v>314</v>
      </c>
      <c r="C37" s="386">
        <v>135</v>
      </c>
      <c r="D37" s="386">
        <v>19</v>
      </c>
      <c r="E37" s="386">
        <v>33</v>
      </c>
      <c r="F37" s="386">
        <v>76</v>
      </c>
      <c r="G37" s="386">
        <v>15</v>
      </c>
      <c r="H37" s="386">
        <v>36</v>
      </c>
      <c r="K37" s="401"/>
      <c r="L37" s="393"/>
      <c r="M37" s="393"/>
      <c r="N37" s="393"/>
      <c r="O37" s="393"/>
      <c r="P37" s="393"/>
    </row>
    <row r="38" spans="1:16" ht="20.25" customHeight="1" x14ac:dyDescent="0.35">
      <c r="A38" s="416"/>
      <c r="B38" s="401"/>
      <c r="C38" s="393"/>
      <c r="D38" s="393"/>
      <c r="E38" s="393"/>
      <c r="F38" s="393"/>
      <c r="G38" s="393"/>
      <c r="H38" s="393"/>
      <c r="K38" s="401"/>
      <c r="L38" s="393"/>
      <c r="M38" s="393"/>
      <c r="N38" s="393"/>
      <c r="O38" s="393"/>
      <c r="P38" s="393"/>
    </row>
    <row r="39" spans="1:16" ht="20.25" customHeight="1" thickBot="1" x14ac:dyDescent="0.4">
      <c r="A39" s="348" t="s">
        <v>406</v>
      </c>
      <c r="B39" s="560"/>
      <c r="C39" s="391"/>
      <c r="D39" s="391"/>
      <c r="E39" s="391"/>
      <c r="F39" s="391"/>
      <c r="G39" s="391"/>
      <c r="H39" s="391"/>
      <c r="K39" s="401"/>
      <c r="L39" s="393"/>
      <c r="M39" s="393"/>
      <c r="N39" s="393"/>
      <c r="O39" s="393"/>
      <c r="P39" s="393"/>
    </row>
    <row r="40" spans="1:16" ht="20.25" customHeight="1" x14ac:dyDescent="0.35">
      <c r="A40" s="407" t="s">
        <v>249</v>
      </c>
      <c r="B40" s="408" t="s">
        <v>129</v>
      </c>
      <c r="C40" s="409" t="s">
        <v>130</v>
      </c>
      <c r="D40" s="410" t="s">
        <v>131</v>
      </c>
      <c r="E40" s="410" t="s">
        <v>132</v>
      </c>
      <c r="F40" s="410" t="s">
        <v>133</v>
      </c>
      <c r="G40" s="410" t="s">
        <v>388</v>
      </c>
      <c r="H40" s="558" t="s">
        <v>936</v>
      </c>
      <c r="K40" s="401"/>
      <c r="L40" s="393"/>
      <c r="M40" s="393"/>
      <c r="N40" s="393"/>
      <c r="O40" s="393"/>
      <c r="P40" s="393"/>
    </row>
    <row r="41" spans="1:16" ht="20.25" customHeight="1" x14ac:dyDescent="0.35">
      <c r="A41" s="411" t="s">
        <v>250</v>
      </c>
      <c r="B41" s="457">
        <f>+SUM(C41:H41)</f>
        <v>39457483.379999995</v>
      </c>
      <c r="C41" s="412">
        <v>4830618.38</v>
      </c>
      <c r="D41" s="412">
        <v>9712068</v>
      </c>
      <c r="E41" s="412">
        <v>6347839</v>
      </c>
      <c r="F41" s="412">
        <v>5370540</v>
      </c>
      <c r="G41" s="412">
        <v>3525370</v>
      </c>
      <c r="H41" s="386">
        <v>9671048</v>
      </c>
      <c r="K41" s="401"/>
      <c r="L41" s="393"/>
      <c r="M41" s="393"/>
      <c r="N41" s="393"/>
      <c r="O41" s="393"/>
      <c r="P41" s="393"/>
    </row>
    <row r="42" spans="1:16" ht="20.25" customHeight="1" x14ac:dyDescent="0.35">
      <c r="A42" s="387" t="s">
        <v>251</v>
      </c>
      <c r="B42" s="457">
        <f t="shared" ref="B42:B45" si="7">+SUM(C42:H42)</f>
        <v>4</v>
      </c>
      <c r="C42" s="386">
        <v>1</v>
      </c>
      <c r="D42" s="386">
        <v>0</v>
      </c>
      <c r="E42" s="386">
        <v>0</v>
      </c>
      <c r="F42" s="386">
        <v>0</v>
      </c>
      <c r="G42" s="386">
        <v>0</v>
      </c>
      <c r="H42" s="386">
        <v>3</v>
      </c>
      <c r="K42" s="401"/>
      <c r="L42" s="393"/>
      <c r="M42" s="393"/>
      <c r="N42" s="393"/>
      <c r="O42" s="393"/>
      <c r="P42" s="393"/>
    </row>
    <row r="43" spans="1:16" ht="20.25" customHeight="1" x14ac:dyDescent="0.35">
      <c r="A43" s="387" t="s">
        <v>252</v>
      </c>
      <c r="B43" s="457">
        <f t="shared" si="7"/>
        <v>2</v>
      </c>
      <c r="C43" s="386">
        <v>1</v>
      </c>
      <c r="D43" s="386">
        <v>1</v>
      </c>
      <c r="E43" s="386">
        <v>0</v>
      </c>
      <c r="F43" s="386">
        <v>0</v>
      </c>
      <c r="G43" s="386">
        <v>0</v>
      </c>
      <c r="H43" s="386">
        <v>0</v>
      </c>
      <c r="K43" s="401"/>
      <c r="L43" s="393"/>
      <c r="M43" s="393"/>
      <c r="N43" s="393"/>
      <c r="O43" s="393"/>
      <c r="P43" s="393"/>
    </row>
    <row r="44" spans="1:16" ht="20.25" customHeight="1" x14ac:dyDescent="0.35">
      <c r="A44" s="415" t="s">
        <v>253</v>
      </c>
      <c r="B44" s="457">
        <f t="shared" si="7"/>
        <v>22</v>
      </c>
      <c r="C44" s="386">
        <v>3</v>
      </c>
      <c r="D44" s="386">
        <v>1</v>
      </c>
      <c r="E44" s="386">
        <v>1</v>
      </c>
      <c r="F44" s="386">
        <v>8</v>
      </c>
      <c r="G44" s="386">
        <v>2</v>
      </c>
      <c r="H44" s="386">
        <v>7</v>
      </c>
      <c r="K44" s="401"/>
      <c r="L44" s="393"/>
      <c r="M44" s="393"/>
      <c r="N44" s="393"/>
      <c r="O44" s="393"/>
      <c r="P44" s="393"/>
    </row>
    <row r="45" spans="1:16" ht="20.25" customHeight="1" x14ac:dyDescent="0.35">
      <c r="A45" s="387" t="s">
        <v>254</v>
      </c>
      <c r="B45" s="457">
        <f t="shared" si="7"/>
        <v>79</v>
      </c>
      <c r="C45" s="386">
        <v>12</v>
      </c>
      <c r="D45" s="386">
        <v>11</v>
      </c>
      <c r="E45" s="386">
        <v>8</v>
      </c>
      <c r="F45" s="386">
        <v>18</v>
      </c>
      <c r="G45" s="386">
        <v>18</v>
      </c>
      <c r="H45" s="386">
        <v>12</v>
      </c>
      <c r="K45" s="401"/>
      <c r="L45" s="393"/>
      <c r="M45" s="393"/>
      <c r="N45" s="393"/>
      <c r="O45" s="393"/>
      <c r="P45" s="393"/>
    </row>
    <row r="46" spans="1:16" ht="20.25" customHeight="1" x14ac:dyDescent="0.35">
      <c r="A46" s="387" t="s">
        <v>523</v>
      </c>
      <c r="B46" s="458">
        <f>(SUM(B42+B50)*1000000)/B41</f>
        <v>0.126718674676915</v>
      </c>
      <c r="C46" s="414">
        <v>0</v>
      </c>
      <c r="D46" s="414">
        <v>0</v>
      </c>
      <c r="E46" s="414">
        <v>0</v>
      </c>
      <c r="F46" s="414">
        <v>0.23</v>
      </c>
      <c r="G46" s="414">
        <v>0</v>
      </c>
      <c r="H46" s="414">
        <v>0.56999999999999995</v>
      </c>
      <c r="K46" s="401"/>
      <c r="L46" s="393"/>
      <c r="M46" s="393"/>
      <c r="N46" s="393"/>
      <c r="O46" s="393"/>
      <c r="P46" s="393"/>
    </row>
    <row r="47" spans="1:16" ht="20.25" customHeight="1" x14ac:dyDescent="0.35">
      <c r="A47" s="387" t="s">
        <v>255</v>
      </c>
      <c r="B47" s="458">
        <f>(B44*1000000)/B41</f>
        <v>0.557562168578426</v>
      </c>
      <c r="C47" s="414">
        <f>(C44*1000000)/C41</f>
        <v>0.62103850149305317</v>
      </c>
      <c r="D47" s="414">
        <f>(D44*1000000)/D41</f>
        <v>0.10296468270197449</v>
      </c>
      <c r="E47" s="414">
        <f t="shared" ref="E47:H47" si="8">(E44*1000000)/E41</f>
        <v>0.15753392611249278</v>
      </c>
      <c r="F47" s="414">
        <f t="shared" si="8"/>
        <v>1.4896081213434775</v>
      </c>
      <c r="G47" s="414">
        <f t="shared" si="8"/>
        <v>0.56731633842688856</v>
      </c>
      <c r="H47" s="414">
        <f t="shared" si="8"/>
        <v>0.72380987045044132</v>
      </c>
    </row>
    <row r="48" spans="1:16" ht="20.25" customHeight="1" x14ac:dyDescent="0.35">
      <c r="A48" s="387" t="s">
        <v>407</v>
      </c>
      <c r="B48" s="458">
        <f>(SUM(B42:B44,B50)*1000000)/B41</f>
        <v>0.734968313126107</v>
      </c>
      <c r="C48" s="414">
        <v>2.0299999999999998</v>
      </c>
      <c r="D48" s="414">
        <v>0</v>
      </c>
      <c r="E48" s="414">
        <v>0</v>
      </c>
      <c r="F48" s="414">
        <v>2.0299999999999998</v>
      </c>
      <c r="G48" s="414">
        <v>0.38</v>
      </c>
      <c r="H48" s="414">
        <v>1.52</v>
      </c>
    </row>
    <row r="49" spans="1:8" ht="15.5" x14ac:dyDescent="0.35">
      <c r="A49" s="388" t="s">
        <v>522</v>
      </c>
      <c r="B49" s="458">
        <f>(SUM(B42:B45,B50)*1000000)/B41</f>
        <v>2.737123373021364</v>
      </c>
      <c r="C49" s="413">
        <f>(SUM(C42:C45,C50)*1000000)/C41</f>
        <v>3.5192181751273011</v>
      </c>
      <c r="D49" s="413">
        <f>(SUM(D42:D45,D50)*1000000)/D41</f>
        <v>1.3385408751256684</v>
      </c>
      <c r="E49" s="413">
        <f>(SUM(E42:E45,E50)*1000000)/E41</f>
        <v>1.4178053350124349</v>
      </c>
      <c r="F49" s="413">
        <f>(SUM(F42:F45,F50)*1000000)/F41</f>
        <v>5.0274274095342371</v>
      </c>
      <c r="G49" s="413">
        <f t="shared" ref="G49:H49" si="9">(SUM(G42:G45,G50)*1000000)/G41</f>
        <v>5.6731633842688849</v>
      </c>
      <c r="H49" s="413">
        <f t="shared" si="9"/>
        <v>2.2748310214156731</v>
      </c>
    </row>
    <row r="50" spans="1:8" ht="20.5" customHeight="1" x14ac:dyDescent="0.35">
      <c r="A50" s="387" t="s">
        <v>256</v>
      </c>
      <c r="B50" s="457">
        <f t="shared" ref="B50" si="10">+SUM(C50:H50)</f>
        <v>1</v>
      </c>
      <c r="C50" s="386"/>
      <c r="D50" s="386"/>
      <c r="E50" s="386"/>
      <c r="F50" s="386">
        <v>1</v>
      </c>
      <c r="G50" s="386"/>
      <c r="H50" s="386"/>
    </row>
    <row r="51" spans="1:8" ht="20.5" customHeight="1" x14ac:dyDescent="0.35">
      <c r="A51" s="387" t="s">
        <v>257</v>
      </c>
      <c r="B51" s="457">
        <v>314</v>
      </c>
      <c r="C51" s="386">
        <v>135</v>
      </c>
      <c r="D51" s="386">
        <v>19</v>
      </c>
      <c r="E51" s="386">
        <v>33</v>
      </c>
      <c r="F51" s="386">
        <v>76</v>
      </c>
      <c r="G51" s="386">
        <v>15</v>
      </c>
      <c r="H51" s="386">
        <v>36</v>
      </c>
    </row>
    <row r="52" spans="1:8" ht="20.5" customHeight="1" x14ac:dyDescent="0.35">
      <c r="A52" s="416"/>
      <c r="B52" s="401"/>
      <c r="C52" s="393"/>
      <c r="D52" s="393"/>
      <c r="E52" s="393"/>
      <c r="F52" s="393"/>
      <c r="G52" s="393"/>
      <c r="H52" s="393"/>
    </row>
    <row r="53" spans="1:8" ht="20.5" customHeight="1" x14ac:dyDescent="0.35">
      <c r="A53" s="416"/>
      <c r="B53" s="401"/>
      <c r="C53" s="393"/>
      <c r="D53" s="393"/>
      <c r="E53" s="393"/>
      <c r="F53" s="393"/>
      <c r="G53" s="393"/>
      <c r="H53" s="393"/>
    </row>
    <row r="54" spans="1:8" ht="20.5" customHeight="1" thickBot="1" x14ac:dyDescent="0.4">
      <c r="A54" s="348" t="s">
        <v>539</v>
      </c>
      <c r="B54" s="392"/>
      <c r="C54" s="391"/>
      <c r="D54" s="391"/>
      <c r="E54" s="391"/>
      <c r="F54" s="391"/>
      <c r="G54" s="391"/>
      <c r="H54" s="393"/>
    </row>
    <row r="55" spans="1:8" ht="29.25" customHeight="1" x14ac:dyDescent="0.35">
      <c r="A55" s="410"/>
      <c r="B55" s="408" t="s">
        <v>129</v>
      </c>
      <c r="C55" s="409" t="s">
        <v>130</v>
      </c>
      <c r="D55" s="410" t="s">
        <v>131</v>
      </c>
      <c r="E55" s="410" t="s">
        <v>132</v>
      </c>
      <c r="F55" s="410" t="s">
        <v>133</v>
      </c>
      <c r="G55" s="410" t="s">
        <v>388</v>
      </c>
      <c r="H55" s="459" t="s">
        <v>570</v>
      </c>
    </row>
    <row r="56" spans="1:8" ht="29.25" customHeight="1" x14ac:dyDescent="0.35">
      <c r="A56" s="387" t="s">
        <v>259</v>
      </c>
      <c r="B56" s="460">
        <v>3019</v>
      </c>
      <c r="C56" s="390">
        <v>427</v>
      </c>
      <c r="D56" s="390">
        <v>1771</v>
      </c>
      <c r="E56" s="390">
        <v>71</v>
      </c>
      <c r="F56" s="390">
        <v>77</v>
      </c>
      <c r="G56" s="390">
        <v>445</v>
      </c>
      <c r="H56" s="390">
        <v>228</v>
      </c>
    </row>
    <row r="57" spans="1:8" x14ac:dyDescent="0.35">
      <c r="A57" s="387" t="s">
        <v>260</v>
      </c>
      <c r="B57" s="460">
        <v>184</v>
      </c>
      <c r="C57" s="386">
        <v>143</v>
      </c>
      <c r="D57" s="386">
        <v>490</v>
      </c>
      <c r="E57" s="386">
        <v>26</v>
      </c>
      <c r="F57" s="386">
        <v>35</v>
      </c>
      <c r="G57" s="386">
        <v>206</v>
      </c>
      <c r="H57" s="386">
        <v>67</v>
      </c>
    </row>
    <row r="58" spans="1:8" x14ac:dyDescent="0.35">
      <c r="A58" s="417" t="s">
        <v>540</v>
      </c>
      <c r="H58" s="393"/>
    </row>
    <row r="59" spans="1:8" x14ac:dyDescent="0.35">
      <c r="A59" s="416"/>
      <c r="B59" s="401"/>
      <c r="C59" s="393"/>
      <c r="D59" s="393"/>
      <c r="E59" s="393"/>
      <c r="F59" s="393"/>
      <c r="G59" s="393"/>
      <c r="H59" s="393"/>
    </row>
    <row r="60" spans="1:8" x14ac:dyDescent="0.35">
      <c r="A60" s="389"/>
    </row>
    <row r="61" spans="1:8" ht="19" thickBot="1" x14ac:dyDescent="0.4">
      <c r="A61" s="32" t="s">
        <v>261</v>
      </c>
      <c r="B61" s="33"/>
      <c r="C61" s="265"/>
      <c r="D61" s="34"/>
      <c r="E61" s="34"/>
      <c r="F61" s="34"/>
    </row>
    <row r="62" spans="1:8" ht="43.5" x14ac:dyDescent="0.35">
      <c r="A62" s="487" t="s">
        <v>262</v>
      </c>
      <c r="B62" s="488" t="s">
        <v>129</v>
      </c>
      <c r="C62" s="409" t="s">
        <v>130</v>
      </c>
      <c r="D62" s="410" t="s">
        <v>131</v>
      </c>
      <c r="E62" s="410" t="s">
        <v>132</v>
      </c>
      <c r="F62" s="410" t="s">
        <v>133</v>
      </c>
      <c r="G62" s="459" t="s">
        <v>388</v>
      </c>
      <c r="H62" s="459" t="s">
        <v>570</v>
      </c>
    </row>
    <row r="63" spans="1:8" x14ac:dyDescent="0.35">
      <c r="A63" s="387" t="s">
        <v>417</v>
      </c>
      <c r="B63" s="457">
        <v>8912</v>
      </c>
      <c r="C63" s="386">
        <v>3216</v>
      </c>
      <c r="D63" s="386">
        <v>1774</v>
      </c>
      <c r="E63" s="386">
        <v>885</v>
      </c>
      <c r="F63" s="386">
        <v>1738</v>
      </c>
      <c r="G63" s="386">
        <v>293</v>
      </c>
      <c r="H63" s="386">
        <v>1006</v>
      </c>
    </row>
    <row r="64" spans="1:8" x14ac:dyDescent="0.35">
      <c r="A64" s="387" t="s">
        <v>418</v>
      </c>
      <c r="B64" s="457">
        <v>4341</v>
      </c>
      <c r="C64" s="386">
        <v>336</v>
      </c>
      <c r="D64" s="386">
        <v>421</v>
      </c>
      <c r="E64" s="386">
        <v>1008</v>
      </c>
      <c r="F64" s="386">
        <v>1396</v>
      </c>
      <c r="G64" s="386">
        <v>330</v>
      </c>
      <c r="H64" s="386">
        <v>850</v>
      </c>
    </row>
    <row r="65" spans="1:8" x14ac:dyDescent="0.35">
      <c r="A65" s="388" t="s">
        <v>263</v>
      </c>
      <c r="B65" s="457">
        <v>13253</v>
      </c>
      <c r="C65" s="384">
        <v>3552</v>
      </c>
      <c r="D65" s="384">
        <v>2195</v>
      </c>
      <c r="E65" s="384">
        <v>1893</v>
      </c>
      <c r="F65" s="384">
        <v>3134</v>
      </c>
      <c r="G65" s="384">
        <v>623</v>
      </c>
      <c r="H65" s="384">
        <v>1856</v>
      </c>
    </row>
    <row r="66" spans="1:8" x14ac:dyDescent="0.35">
      <c r="A66" s="387" t="s">
        <v>419</v>
      </c>
      <c r="B66" s="457">
        <v>55050</v>
      </c>
      <c r="C66" s="386">
        <v>9885</v>
      </c>
      <c r="D66" s="386">
        <v>22625</v>
      </c>
      <c r="E66" s="386">
        <v>1173</v>
      </c>
      <c r="F66" s="386">
        <v>6861</v>
      </c>
      <c r="G66" s="386">
        <v>11930</v>
      </c>
      <c r="H66" s="386">
        <v>2576</v>
      </c>
    </row>
    <row r="67" spans="1:8" x14ac:dyDescent="0.35">
      <c r="A67" s="387" t="s">
        <v>420</v>
      </c>
      <c r="B67" s="457">
        <v>94527.8</v>
      </c>
      <c r="C67" s="386">
        <v>4881</v>
      </c>
      <c r="D67" s="386">
        <v>52836</v>
      </c>
      <c r="E67" s="386">
        <v>4492</v>
      </c>
      <c r="F67" s="386">
        <v>9963</v>
      </c>
      <c r="G67" s="386">
        <v>20492.8</v>
      </c>
      <c r="H67" s="386">
        <v>1863</v>
      </c>
    </row>
    <row r="68" spans="1:8" ht="29" x14ac:dyDescent="0.35">
      <c r="A68" s="385" t="s">
        <v>421</v>
      </c>
      <c r="B68" s="457">
        <v>63962</v>
      </c>
      <c r="C68" s="384">
        <v>13101</v>
      </c>
      <c r="D68" s="384">
        <v>24399</v>
      </c>
      <c r="E68" s="384">
        <v>2058</v>
      </c>
      <c r="F68" s="384">
        <v>8599</v>
      </c>
      <c r="G68" s="386">
        <v>12223</v>
      </c>
      <c r="H68" s="386">
        <v>3582</v>
      </c>
    </row>
    <row r="69" spans="1:8" ht="29" x14ac:dyDescent="0.35">
      <c r="A69" s="385" t="s">
        <v>422</v>
      </c>
      <c r="B69" s="457">
        <v>98868.800000000003</v>
      </c>
      <c r="C69" s="384">
        <v>5217</v>
      </c>
      <c r="D69" s="384">
        <v>53257</v>
      </c>
      <c r="E69" s="384">
        <v>5500</v>
      </c>
      <c r="F69" s="384">
        <v>11359</v>
      </c>
      <c r="G69" s="384">
        <v>20822.8</v>
      </c>
      <c r="H69" s="384">
        <v>2713</v>
      </c>
    </row>
    <row r="70" spans="1:8" x14ac:dyDescent="0.35">
      <c r="A70" s="385" t="s">
        <v>571</v>
      </c>
      <c r="B70" s="457">
        <v>162830.79999999999</v>
      </c>
    </row>
    <row r="71" spans="1:8" x14ac:dyDescent="0.35">
      <c r="A71" s="385" t="s">
        <v>572</v>
      </c>
      <c r="B71" s="458">
        <v>12.069587132162182</v>
      </c>
    </row>
  </sheetData>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C4BCD1-8678-43D1-9C77-030CE738C0FB}">
  <dimension ref="A1:XFC162"/>
  <sheetViews>
    <sheetView showGridLines="0" topLeftCell="A116" zoomScale="60" zoomScaleNormal="100" workbookViewId="0">
      <pane xSplit="1" topLeftCell="B1" activePane="topRight" state="frozen"/>
      <selection activeCell="A135" sqref="A135"/>
      <selection pane="topRight" activeCell="A128" sqref="A128"/>
    </sheetView>
  </sheetViews>
  <sheetFormatPr defaultColWidth="8.54296875" defaultRowHeight="14.5" x14ac:dyDescent="0.35"/>
  <cols>
    <col min="1" max="1" width="58.453125" customWidth="1"/>
    <col min="2" max="9" width="20.453125" style="20" customWidth="1"/>
    <col min="10" max="17" width="20.453125" customWidth="1"/>
  </cols>
  <sheetData>
    <row r="1" spans="1:9" x14ac:dyDescent="0.35">
      <c r="B1"/>
      <c r="C1"/>
      <c r="D1"/>
      <c r="E1"/>
      <c r="F1"/>
      <c r="G1"/>
      <c r="H1"/>
      <c r="I1"/>
    </row>
    <row r="2" spans="1:9" x14ac:dyDescent="0.35">
      <c r="B2"/>
      <c r="C2"/>
      <c r="D2"/>
      <c r="E2"/>
      <c r="F2"/>
      <c r="G2"/>
      <c r="H2"/>
      <c r="I2"/>
    </row>
    <row r="3" spans="1:9" x14ac:dyDescent="0.35">
      <c r="B3"/>
      <c r="C3"/>
      <c r="D3"/>
      <c r="E3"/>
      <c r="F3"/>
      <c r="G3"/>
      <c r="H3"/>
      <c r="I3"/>
    </row>
    <row r="4" spans="1:9" x14ac:dyDescent="0.35">
      <c r="B4"/>
      <c r="C4"/>
      <c r="D4"/>
      <c r="E4"/>
      <c r="F4"/>
      <c r="G4"/>
      <c r="H4"/>
      <c r="I4"/>
    </row>
    <row r="5" spans="1:9" x14ac:dyDescent="0.35">
      <c r="B5"/>
      <c r="C5"/>
      <c r="D5"/>
      <c r="E5"/>
      <c r="F5"/>
      <c r="G5"/>
      <c r="H5"/>
      <c r="I5"/>
    </row>
    <row r="6" spans="1:9" x14ac:dyDescent="0.35">
      <c r="B6"/>
      <c r="C6"/>
      <c r="D6"/>
      <c r="E6"/>
      <c r="F6"/>
      <c r="G6"/>
      <c r="H6"/>
      <c r="I6"/>
    </row>
    <row r="7" spans="1:9" x14ac:dyDescent="0.35">
      <c r="B7"/>
      <c r="C7"/>
      <c r="D7"/>
      <c r="E7"/>
      <c r="F7"/>
      <c r="G7"/>
      <c r="H7"/>
      <c r="I7"/>
    </row>
    <row r="8" spans="1:9" x14ac:dyDescent="0.35">
      <c r="B8"/>
      <c r="C8"/>
      <c r="D8"/>
      <c r="E8"/>
      <c r="F8"/>
      <c r="G8"/>
      <c r="H8"/>
      <c r="I8"/>
    </row>
    <row r="9" spans="1:9" x14ac:dyDescent="0.35">
      <c r="B9"/>
      <c r="C9"/>
      <c r="D9"/>
      <c r="E9"/>
      <c r="F9"/>
      <c r="G9"/>
      <c r="H9"/>
      <c r="I9"/>
    </row>
    <row r="12" spans="1:9" ht="20.25" customHeight="1" thickBot="1" x14ac:dyDescent="0.4">
      <c r="A12" s="21" t="s">
        <v>264</v>
      </c>
      <c r="B12" s="22"/>
      <c r="C12" s="22"/>
      <c r="D12" s="23"/>
      <c r="E12" s="23"/>
      <c r="F12" s="23"/>
      <c r="G12" s="23"/>
      <c r="H12" s="24"/>
      <c r="I12" s="24"/>
    </row>
    <row r="13" spans="1:9" ht="36" customHeight="1" x14ac:dyDescent="0.35">
      <c r="A13" s="186" t="s">
        <v>122</v>
      </c>
      <c r="B13" s="42" t="s">
        <v>129</v>
      </c>
      <c r="C13" s="43" t="s">
        <v>130</v>
      </c>
      <c r="D13" s="44" t="s">
        <v>131</v>
      </c>
      <c r="E13" s="44" t="s">
        <v>132</v>
      </c>
      <c r="F13" s="44" t="s">
        <v>133</v>
      </c>
      <c r="G13" s="44" t="s">
        <v>388</v>
      </c>
      <c r="H13" s="45" t="s">
        <v>258</v>
      </c>
      <c r="I13" s="45" t="s">
        <v>265</v>
      </c>
    </row>
    <row r="14" spans="1:9" ht="20.25" customHeight="1" x14ac:dyDescent="0.35">
      <c r="A14" s="111" t="s">
        <v>266</v>
      </c>
      <c r="B14" s="113"/>
      <c r="C14" s="113"/>
      <c r="D14" s="113"/>
      <c r="E14" s="113"/>
      <c r="F14" s="113"/>
      <c r="G14" s="113"/>
      <c r="H14" s="113"/>
      <c r="I14" s="113"/>
    </row>
    <row r="15" spans="1:9" ht="20.25" customHeight="1" x14ac:dyDescent="0.35">
      <c r="A15" s="331" t="s">
        <v>267</v>
      </c>
      <c r="B15" s="108">
        <v>4517</v>
      </c>
      <c r="C15" s="112">
        <v>1178</v>
      </c>
      <c r="D15" s="112">
        <v>701</v>
      </c>
      <c r="E15" s="112">
        <v>1215</v>
      </c>
      <c r="F15" s="112">
        <v>439</v>
      </c>
      <c r="G15" s="112">
        <v>274</v>
      </c>
      <c r="H15" s="112">
        <v>486</v>
      </c>
      <c r="I15" s="112">
        <v>224</v>
      </c>
    </row>
    <row r="16" spans="1:9" ht="20.25" customHeight="1" x14ac:dyDescent="0.35">
      <c r="A16" s="331" t="s">
        <v>268</v>
      </c>
      <c r="B16" s="108">
        <v>609</v>
      </c>
      <c r="C16" s="112">
        <v>122</v>
      </c>
      <c r="D16" s="112">
        <v>109</v>
      </c>
      <c r="E16" s="112">
        <v>148</v>
      </c>
      <c r="F16" s="112">
        <v>36</v>
      </c>
      <c r="G16" s="112">
        <v>62</v>
      </c>
      <c r="H16" s="112">
        <v>41</v>
      </c>
      <c r="I16" s="112">
        <v>91</v>
      </c>
    </row>
    <row r="17" spans="1:9" ht="20.25" customHeight="1" thickBot="1" x14ac:dyDescent="0.4">
      <c r="A17" s="114" t="s">
        <v>269</v>
      </c>
      <c r="B17" s="108">
        <v>5126</v>
      </c>
      <c r="C17" s="317">
        <v>1300</v>
      </c>
      <c r="D17" s="317">
        <v>810</v>
      </c>
      <c r="E17" s="317">
        <v>1363</v>
      </c>
      <c r="F17" s="317">
        <v>475</v>
      </c>
      <c r="G17" s="317">
        <v>336</v>
      </c>
      <c r="H17" s="317">
        <v>527</v>
      </c>
      <c r="I17" s="317">
        <v>315</v>
      </c>
    </row>
    <row r="18" spans="1:9" ht="20.25" customHeight="1" thickBot="1" x14ac:dyDescent="0.4">
      <c r="A18" s="81" t="s">
        <v>270</v>
      </c>
      <c r="B18" s="81"/>
      <c r="C18" s="81"/>
      <c r="D18" s="81"/>
      <c r="E18" s="81"/>
      <c r="F18" s="81"/>
      <c r="G18" s="81"/>
      <c r="H18" s="81"/>
      <c r="I18" s="81"/>
    </row>
    <row r="19" spans="1:9" ht="20.25" customHeight="1" x14ac:dyDescent="0.35">
      <c r="A19" s="461" t="s">
        <v>541</v>
      </c>
      <c r="B19" s="108">
        <v>7448</v>
      </c>
      <c r="C19" s="317">
        <v>1308</v>
      </c>
      <c r="D19" s="317">
        <v>1918</v>
      </c>
      <c r="E19" s="317">
        <v>1141</v>
      </c>
      <c r="F19" s="317">
        <v>1376</v>
      </c>
      <c r="G19" s="317">
        <v>1381</v>
      </c>
      <c r="H19" s="317">
        <v>289</v>
      </c>
      <c r="I19" s="317">
        <v>35</v>
      </c>
    </row>
    <row r="20" spans="1:9" ht="20.25" customHeight="1" x14ac:dyDescent="0.35">
      <c r="A20" s="461" t="s">
        <v>542</v>
      </c>
      <c r="B20" s="108">
        <v>917</v>
      </c>
      <c r="C20" s="317">
        <v>111</v>
      </c>
      <c r="D20" s="317">
        <v>291</v>
      </c>
      <c r="E20" s="317">
        <v>160</v>
      </c>
      <c r="F20" s="317">
        <v>125</v>
      </c>
      <c r="G20" s="317">
        <v>173</v>
      </c>
      <c r="H20" s="317">
        <v>45</v>
      </c>
      <c r="I20" s="317">
        <v>12</v>
      </c>
    </row>
    <row r="21" spans="1:9" ht="20.25" customHeight="1" thickBot="1" x14ac:dyDescent="0.4">
      <c r="A21" s="109" t="s">
        <v>270</v>
      </c>
      <c r="B21" s="108">
        <v>8365</v>
      </c>
      <c r="C21" s="317">
        <v>1419</v>
      </c>
      <c r="D21" s="317">
        <v>2209</v>
      </c>
      <c r="E21" s="317">
        <v>1301</v>
      </c>
      <c r="F21" s="317">
        <v>1501</v>
      </c>
      <c r="G21" s="317">
        <v>1554</v>
      </c>
      <c r="H21" s="317">
        <v>334</v>
      </c>
      <c r="I21" s="317">
        <v>47</v>
      </c>
    </row>
    <row r="22" spans="1:9" ht="20.25" customHeight="1" thickBot="1" x14ac:dyDescent="0.4">
      <c r="A22" s="81" t="s">
        <v>271</v>
      </c>
      <c r="B22" s="116"/>
      <c r="C22" s="116"/>
      <c r="D22" s="81"/>
      <c r="E22" s="116"/>
      <c r="F22" s="116"/>
      <c r="G22" s="81"/>
      <c r="H22" s="116"/>
      <c r="I22" s="116"/>
    </row>
    <row r="23" spans="1:9" ht="20.25" customHeight="1" x14ac:dyDescent="0.35">
      <c r="A23" s="73" t="s">
        <v>272</v>
      </c>
      <c r="B23" s="108">
        <v>11965</v>
      </c>
      <c r="C23" s="318">
        <v>2486</v>
      </c>
      <c r="D23" s="318">
        <v>2619</v>
      </c>
      <c r="E23" s="318">
        <v>2356</v>
      </c>
      <c r="F23" s="318">
        <v>1815</v>
      </c>
      <c r="G23" s="318">
        <v>1655</v>
      </c>
      <c r="H23" s="318">
        <v>775</v>
      </c>
      <c r="I23" s="318">
        <v>259</v>
      </c>
    </row>
    <row r="24" spans="1:9" ht="20.25" customHeight="1" x14ac:dyDescent="0.35">
      <c r="A24" s="73" t="s">
        <v>273</v>
      </c>
      <c r="B24" s="321">
        <v>0.88119391338275455</v>
      </c>
      <c r="C24" s="319">
        <v>0.9061538461538462</v>
      </c>
      <c r="D24" s="319">
        <v>0.86543209876543215</v>
      </c>
      <c r="E24" s="319">
        <v>0.89141599413059425</v>
      </c>
      <c r="F24" s="319">
        <v>0.92421052631578948</v>
      </c>
      <c r="G24" s="319">
        <v>0.81547619047619047</v>
      </c>
      <c r="H24" s="319">
        <v>0.92220113851992414</v>
      </c>
      <c r="I24" s="319">
        <v>0.71111111111111114</v>
      </c>
    </row>
    <row r="25" spans="1:9" ht="20.25" customHeight="1" x14ac:dyDescent="0.35">
      <c r="A25" s="73" t="s">
        <v>274</v>
      </c>
      <c r="B25" s="108">
        <v>1526</v>
      </c>
      <c r="C25" s="318">
        <v>233</v>
      </c>
      <c r="D25" s="318">
        <v>400</v>
      </c>
      <c r="E25" s="318">
        <v>308</v>
      </c>
      <c r="F25" s="318">
        <v>161</v>
      </c>
      <c r="G25" s="318">
        <v>235</v>
      </c>
      <c r="H25" s="318">
        <v>86</v>
      </c>
      <c r="I25" s="318">
        <v>103</v>
      </c>
    </row>
    <row r="26" spans="1:9" ht="20.25" customHeight="1" thickBot="1" x14ac:dyDescent="0.4">
      <c r="A26" s="115" t="s">
        <v>275</v>
      </c>
      <c r="B26" s="311">
        <v>0.11880608661724541</v>
      </c>
      <c r="C26" s="320">
        <v>9.3846153846153843E-2</v>
      </c>
      <c r="D26" s="320">
        <v>0.13456790123456791</v>
      </c>
      <c r="E26" s="320">
        <v>0.10858400586940573</v>
      </c>
      <c r="F26" s="320">
        <v>7.5789473684210532E-2</v>
      </c>
      <c r="G26" s="320">
        <v>0.18452380952380953</v>
      </c>
      <c r="H26" s="320">
        <v>7.7798861480075907E-2</v>
      </c>
      <c r="I26" s="320">
        <v>0.28888888888888886</v>
      </c>
    </row>
    <row r="27" spans="1:9" ht="20.25" customHeight="1" thickBot="1" x14ac:dyDescent="0.4">
      <c r="A27" s="81" t="s">
        <v>271</v>
      </c>
      <c r="B27" s="116">
        <v>13491</v>
      </c>
      <c r="C27" s="116">
        <v>2719</v>
      </c>
      <c r="D27" s="116">
        <v>3019</v>
      </c>
      <c r="E27" s="116">
        <v>2664</v>
      </c>
      <c r="F27" s="116">
        <v>1976</v>
      </c>
      <c r="G27" s="116">
        <v>1890</v>
      </c>
      <c r="H27" s="116">
        <v>861</v>
      </c>
      <c r="I27" s="116">
        <v>362</v>
      </c>
    </row>
    <row r="28" spans="1:9" s="180" customFormat="1" ht="20.25" customHeight="1" thickBot="1" x14ac:dyDescent="0.4">
      <c r="A28" s="178" t="s">
        <v>276</v>
      </c>
      <c r="B28" s="179">
        <v>0.62004299162404564</v>
      </c>
      <c r="C28" s="179">
        <v>0.52188304523721951</v>
      </c>
      <c r="D28" s="179">
        <v>0.7316992381583306</v>
      </c>
      <c r="E28" s="179">
        <v>0.48836336336336339</v>
      </c>
      <c r="F28" s="179">
        <v>0.75961538461538458</v>
      </c>
      <c r="G28" s="179">
        <v>0.82222222222222219</v>
      </c>
      <c r="H28" s="179">
        <v>0.38792102206736351</v>
      </c>
      <c r="I28" s="179">
        <v>0.12983425414364641</v>
      </c>
    </row>
    <row r="29" spans="1:9" s="183" customFormat="1" ht="20.25" customHeight="1" thickBot="1" x14ac:dyDescent="0.4">
      <c r="A29" s="181" t="s">
        <v>277</v>
      </c>
      <c r="B29" s="182">
        <v>0.37995700837595436</v>
      </c>
      <c r="C29" s="182">
        <v>0.47811695476278043</v>
      </c>
      <c r="D29" s="182">
        <v>0.2683007618416694</v>
      </c>
      <c r="E29" s="182">
        <v>0.51163663663663661</v>
      </c>
      <c r="F29" s="182">
        <v>0.24038461538461539</v>
      </c>
      <c r="G29" s="182">
        <v>0.17777777777777778</v>
      </c>
      <c r="H29" s="182">
        <v>0.61207897793263644</v>
      </c>
      <c r="I29" s="182">
        <v>0.87016574585635365</v>
      </c>
    </row>
    <row r="30" spans="1:9" s="183" customFormat="1" ht="20.25" customHeight="1" x14ac:dyDescent="0.35">
      <c r="A30" s="247"/>
      <c r="B30" s="248"/>
      <c r="C30" s="248"/>
      <c r="D30" s="248"/>
      <c r="E30" s="248"/>
      <c r="F30" s="248"/>
      <c r="G30" s="248"/>
      <c r="H30" s="248"/>
      <c r="I30" s="248"/>
    </row>
    <row r="31" spans="1:9" ht="20.25" customHeight="1" x14ac:dyDescent="0.35">
      <c r="A31" s="27"/>
      <c r="B31" s="162"/>
      <c r="C31" s="28"/>
      <c r="D31" s="28"/>
      <c r="E31" s="28"/>
      <c r="F31" s="28"/>
      <c r="G31" s="28"/>
      <c r="H31" s="28"/>
      <c r="I31" s="28"/>
    </row>
    <row r="32" spans="1:9" ht="20.25" customHeight="1" thickBot="1" x14ac:dyDescent="0.4">
      <c r="A32" s="21" t="s">
        <v>278</v>
      </c>
      <c r="B32" s="22"/>
      <c r="C32" s="22"/>
      <c r="D32" s="23"/>
      <c r="E32" s="23"/>
      <c r="F32" s="23"/>
      <c r="G32" s="23"/>
      <c r="H32" s="24"/>
      <c r="I32" s="24"/>
    </row>
    <row r="33" spans="1:20" ht="36" customHeight="1" x14ac:dyDescent="0.35">
      <c r="A33" s="192"/>
      <c r="B33" s="42" t="s">
        <v>129</v>
      </c>
      <c r="C33" s="43" t="s">
        <v>130</v>
      </c>
      <c r="D33" s="44" t="s">
        <v>131</v>
      </c>
      <c r="E33" s="44" t="s">
        <v>132</v>
      </c>
      <c r="F33" s="44" t="s">
        <v>133</v>
      </c>
      <c r="G33" s="44" t="s">
        <v>388</v>
      </c>
      <c r="H33" s="45" t="s">
        <v>258</v>
      </c>
      <c r="I33" s="45" t="s">
        <v>265</v>
      </c>
    </row>
    <row r="34" spans="1:20" ht="20.25" customHeight="1" x14ac:dyDescent="0.35">
      <c r="A34" s="77" t="s">
        <v>279</v>
      </c>
      <c r="B34" s="110">
        <v>670</v>
      </c>
      <c r="C34" s="117">
        <v>78</v>
      </c>
      <c r="D34" s="117">
        <v>209</v>
      </c>
      <c r="E34" s="117">
        <v>203</v>
      </c>
      <c r="F34" s="117">
        <v>36</v>
      </c>
      <c r="G34" s="117">
        <v>93</v>
      </c>
      <c r="H34" s="117">
        <v>19</v>
      </c>
      <c r="I34" s="117">
        <v>32</v>
      </c>
    </row>
    <row r="35" spans="1:20" ht="20.25" customHeight="1" x14ac:dyDescent="0.35">
      <c r="A35" s="77" t="s">
        <v>280</v>
      </c>
      <c r="B35" s="110">
        <v>3816</v>
      </c>
      <c r="C35" s="72">
        <v>1032</v>
      </c>
      <c r="D35" s="72">
        <v>527</v>
      </c>
      <c r="E35" s="72">
        <v>1082</v>
      </c>
      <c r="F35" s="72">
        <v>354</v>
      </c>
      <c r="G35" s="72">
        <v>220</v>
      </c>
      <c r="H35" s="72">
        <v>381</v>
      </c>
      <c r="I35" s="72">
        <v>220</v>
      </c>
    </row>
    <row r="36" spans="1:20" ht="20.25" customHeight="1" x14ac:dyDescent="0.35">
      <c r="A36" s="77" t="s">
        <v>281</v>
      </c>
      <c r="B36" s="110">
        <v>640</v>
      </c>
      <c r="C36" s="72">
        <v>190</v>
      </c>
      <c r="D36" s="72">
        <v>74</v>
      </c>
      <c r="E36" s="72">
        <v>78</v>
      </c>
      <c r="F36" s="72">
        <v>85</v>
      </c>
      <c r="G36" s="72">
        <v>23</v>
      </c>
      <c r="H36" s="72">
        <v>127</v>
      </c>
      <c r="I36" s="72">
        <v>63</v>
      </c>
    </row>
    <row r="37" spans="1:20" ht="20.25" customHeight="1" x14ac:dyDescent="0.35">
      <c r="A37" s="101" t="s">
        <v>282</v>
      </c>
      <c r="B37" s="66">
        <v>5126</v>
      </c>
      <c r="C37" s="66">
        <v>1300</v>
      </c>
      <c r="D37" s="66">
        <v>810</v>
      </c>
      <c r="E37" s="66">
        <v>1363</v>
      </c>
      <c r="F37" s="66">
        <v>475</v>
      </c>
      <c r="G37" s="66">
        <v>336</v>
      </c>
      <c r="H37" s="66">
        <v>527</v>
      </c>
      <c r="I37" s="66">
        <v>315</v>
      </c>
    </row>
    <row r="38" spans="1:20" ht="20.25" customHeight="1" x14ac:dyDescent="0.35">
      <c r="A38" s="27"/>
      <c r="B38" s="162"/>
      <c r="C38" s="28"/>
      <c r="D38" s="28"/>
      <c r="E38" s="28"/>
      <c r="F38" s="28"/>
      <c r="G38" s="28"/>
      <c r="H38" s="28"/>
      <c r="I38" s="28"/>
    </row>
    <row r="39" spans="1:20" ht="20.25" customHeight="1" x14ac:dyDescent="0.35">
      <c r="A39" s="27"/>
      <c r="B39" s="162"/>
      <c r="C39" s="28"/>
      <c r="D39" s="28"/>
      <c r="E39" s="28"/>
      <c r="F39" s="28"/>
      <c r="G39" s="28"/>
      <c r="H39" s="28"/>
      <c r="I39" s="28"/>
    </row>
    <row r="40" spans="1:20" ht="20.25" customHeight="1" thickBot="1" x14ac:dyDescent="0.4">
      <c r="A40" s="15" t="s">
        <v>283</v>
      </c>
      <c r="B40" s="16"/>
      <c r="C40" s="16"/>
      <c r="D40" s="17"/>
      <c r="E40" s="17"/>
      <c r="F40" s="17"/>
      <c r="G40" s="17"/>
      <c r="H40" s="18"/>
      <c r="I40" s="38"/>
    </row>
    <row r="41" spans="1:20" s="14" customFormat="1" ht="32.25" customHeight="1" x14ac:dyDescent="0.35">
      <c r="A41" s="204" t="s">
        <v>2</v>
      </c>
      <c r="B41" s="42" t="s">
        <v>129</v>
      </c>
      <c r="C41" s="43" t="s">
        <v>130</v>
      </c>
      <c r="D41" s="44" t="s">
        <v>131</v>
      </c>
      <c r="E41" s="44" t="s">
        <v>132</v>
      </c>
      <c r="F41" s="44" t="s">
        <v>133</v>
      </c>
      <c r="G41" s="44" t="s">
        <v>388</v>
      </c>
      <c r="H41" s="45" t="s">
        <v>258</v>
      </c>
      <c r="I41" s="45" t="s">
        <v>265</v>
      </c>
    </row>
    <row r="42" spans="1:20" ht="20.25" customHeight="1" x14ac:dyDescent="0.35">
      <c r="A42" s="119" t="s">
        <v>543</v>
      </c>
      <c r="B42" s="99">
        <v>14</v>
      </c>
      <c r="C42" s="71">
        <v>0</v>
      </c>
      <c r="D42" s="71">
        <v>1</v>
      </c>
      <c r="E42" s="71">
        <v>0</v>
      </c>
      <c r="F42" s="71">
        <v>0</v>
      </c>
      <c r="G42" s="71">
        <v>0</v>
      </c>
      <c r="H42" s="71">
        <v>2</v>
      </c>
      <c r="I42" s="71">
        <v>11</v>
      </c>
      <c r="L42" s="14"/>
      <c r="M42" s="14"/>
      <c r="N42" s="14"/>
      <c r="O42" s="14"/>
      <c r="P42" s="14"/>
      <c r="Q42" s="14"/>
      <c r="R42" s="14"/>
      <c r="S42" s="14"/>
      <c r="T42" s="14"/>
    </row>
    <row r="43" spans="1:20" ht="20.25" customHeight="1" x14ac:dyDescent="0.35">
      <c r="A43" s="119" t="s">
        <v>284</v>
      </c>
      <c r="B43" s="99">
        <v>9</v>
      </c>
      <c r="C43" s="71">
        <v>3</v>
      </c>
      <c r="D43" s="71">
        <v>1</v>
      </c>
      <c r="E43" s="71">
        <v>1</v>
      </c>
      <c r="F43" s="71">
        <v>0</v>
      </c>
      <c r="G43" s="71">
        <v>2</v>
      </c>
      <c r="H43" s="71">
        <v>1</v>
      </c>
      <c r="I43" s="71">
        <v>1</v>
      </c>
      <c r="L43" s="14"/>
      <c r="M43" s="14"/>
      <c r="N43" s="14"/>
      <c r="O43" s="14"/>
      <c r="P43" s="14"/>
      <c r="Q43" s="14"/>
      <c r="R43" s="14"/>
      <c r="S43" s="14"/>
      <c r="T43" s="14"/>
    </row>
    <row r="44" spans="1:20" ht="20.25" customHeight="1" x14ac:dyDescent="0.35">
      <c r="A44" s="119" t="s">
        <v>544</v>
      </c>
      <c r="B44" s="99">
        <v>41</v>
      </c>
      <c r="C44" s="71">
        <v>2</v>
      </c>
      <c r="D44" s="71">
        <v>5</v>
      </c>
      <c r="E44" s="71">
        <v>5</v>
      </c>
      <c r="F44" s="71">
        <v>3</v>
      </c>
      <c r="G44" s="71">
        <v>2</v>
      </c>
      <c r="H44" s="71">
        <v>16</v>
      </c>
      <c r="I44" s="71">
        <v>8</v>
      </c>
      <c r="L44" s="14"/>
      <c r="M44" s="14"/>
      <c r="N44" s="14"/>
      <c r="O44" s="14"/>
      <c r="P44" s="14"/>
      <c r="Q44" s="14"/>
      <c r="R44" s="14"/>
      <c r="S44" s="14"/>
      <c r="T44" s="14"/>
    </row>
    <row r="45" spans="1:20" ht="20.25" customHeight="1" thickBot="1" x14ac:dyDescent="0.4">
      <c r="A45" s="58" t="s">
        <v>285</v>
      </c>
      <c r="B45" s="99">
        <v>44</v>
      </c>
      <c r="C45" s="76">
        <v>8</v>
      </c>
      <c r="D45" s="76">
        <v>6</v>
      </c>
      <c r="E45" s="76">
        <v>5</v>
      </c>
      <c r="F45" s="76">
        <v>6</v>
      </c>
      <c r="G45" s="76">
        <v>10</v>
      </c>
      <c r="H45" s="76">
        <v>5</v>
      </c>
      <c r="I45" s="76">
        <v>4</v>
      </c>
    </row>
    <row r="46" spans="1:20" ht="20.25" customHeight="1" thickBot="1" x14ac:dyDescent="0.4">
      <c r="A46" s="131" t="s">
        <v>286</v>
      </c>
      <c r="B46" s="153">
        <v>108</v>
      </c>
      <c r="C46" s="153">
        <v>13</v>
      </c>
      <c r="D46" s="153">
        <v>13</v>
      </c>
      <c r="E46" s="153">
        <v>11</v>
      </c>
      <c r="F46" s="153">
        <v>9</v>
      </c>
      <c r="G46" s="153">
        <v>14</v>
      </c>
      <c r="H46" s="153">
        <v>24</v>
      </c>
      <c r="I46" s="153">
        <v>24</v>
      </c>
    </row>
    <row r="47" spans="1:20" ht="20.25" customHeight="1" x14ac:dyDescent="0.35">
      <c r="A47" s="130" t="s">
        <v>287</v>
      </c>
      <c r="B47" s="155">
        <v>0.13</v>
      </c>
      <c r="C47" s="332">
        <v>0</v>
      </c>
      <c r="D47" s="332">
        <v>0.08</v>
      </c>
      <c r="E47" s="332">
        <v>0</v>
      </c>
      <c r="F47" s="332">
        <v>0</v>
      </c>
      <c r="G47" s="332">
        <v>0</v>
      </c>
      <c r="H47" s="332">
        <v>0.08</v>
      </c>
      <c r="I47" s="332">
        <v>0.46</v>
      </c>
    </row>
    <row r="48" spans="1:20" ht="20.25" customHeight="1" x14ac:dyDescent="0.35">
      <c r="A48" s="130" t="s">
        <v>288</v>
      </c>
      <c r="B48" s="155">
        <v>0.08</v>
      </c>
      <c r="C48" s="332">
        <v>0.23</v>
      </c>
      <c r="D48" s="332">
        <v>0.08</v>
      </c>
      <c r="E48" s="332">
        <v>0.09</v>
      </c>
      <c r="F48" s="332">
        <v>0</v>
      </c>
      <c r="G48" s="332">
        <v>0.14000000000000001</v>
      </c>
      <c r="H48" s="332">
        <v>0.04</v>
      </c>
      <c r="I48" s="332">
        <v>0.04</v>
      </c>
    </row>
    <row r="49" spans="1:9" ht="20.25" customHeight="1" x14ac:dyDescent="0.35">
      <c r="A49" s="130" t="s">
        <v>545</v>
      </c>
      <c r="B49" s="155">
        <v>0.38</v>
      </c>
      <c r="C49" s="332">
        <v>0.15</v>
      </c>
      <c r="D49" s="332">
        <v>0.38</v>
      </c>
      <c r="E49" s="332">
        <v>0.45</v>
      </c>
      <c r="F49" s="332">
        <v>0.33</v>
      </c>
      <c r="G49" s="332">
        <v>0.14000000000000001</v>
      </c>
      <c r="H49" s="332">
        <v>0.67</v>
      </c>
      <c r="I49" s="332">
        <v>0.33</v>
      </c>
    </row>
    <row r="50" spans="1:9" ht="20.25" customHeight="1" x14ac:dyDescent="0.35">
      <c r="A50" s="130" t="s">
        <v>289</v>
      </c>
      <c r="B50" s="155">
        <v>0.41</v>
      </c>
      <c r="C50" s="332">
        <v>0.62</v>
      </c>
      <c r="D50" s="332">
        <v>0.46</v>
      </c>
      <c r="E50" s="332">
        <v>0.45</v>
      </c>
      <c r="F50" s="332">
        <v>0.67</v>
      </c>
      <c r="G50" s="332">
        <v>0.71</v>
      </c>
      <c r="H50" s="332">
        <v>0.21</v>
      </c>
      <c r="I50" s="332">
        <v>0.17</v>
      </c>
    </row>
    <row r="51" spans="1:9" ht="20.25" customHeight="1" x14ac:dyDescent="0.35">
      <c r="A51" s="130" t="s">
        <v>546</v>
      </c>
      <c r="B51" s="155">
        <v>0.59000000000000008</v>
      </c>
      <c r="C51" s="332"/>
      <c r="D51" s="332"/>
      <c r="E51" s="332"/>
      <c r="F51" s="332"/>
      <c r="G51" s="332"/>
      <c r="H51" s="332"/>
      <c r="I51" s="332"/>
    </row>
    <row r="52" spans="1:9" ht="20.25" customHeight="1" x14ac:dyDescent="0.35">
      <c r="A52" s="130" t="s">
        <v>290</v>
      </c>
      <c r="B52" s="99">
        <v>1862</v>
      </c>
      <c r="C52" s="71">
        <v>591</v>
      </c>
      <c r="D52" s="71">
        <v>363</v>
      </c>
      <c r="E52" s="71">
        <v>416</v>
      </c>
      <c r="F52" s="71">
        <v>141</v>
      </c>
      <c r="G52" s="71">
        <v>21</v>
      </c>
      <c r="H52" s="71">
        <v>288</v>
      </c>
      <c r="I52" s="71">
        <v>42</v>
      </c>
    </row>
    <row r="53" spans="1:9" ht="20.25" customHeight="1" x14ac:dyDescent="0.35">
      <c r="A53" s="130" t="s">
        <v>291</v>
      </c>
      <c r="B53" s="99">
        <v>2981</v>
      </c>
      <c r="C53" s="71">
        <v>647</v>
      </c>
      <c r="D53" s="71">
        <v>416</v>
      </c>
      <c r="E53" s="71">
        <v>906</v>
      </c>
      <c r="F53" s="71">
        <v>316</v>
      </c>
      <c r="G53" s="71">
        <v>267</v>
      </c>
      <c r="H53" s="71">
        <v>224</v>
      </c>
      <c r="I53" s="71">
        <v>205</v>
      </c>
    </row>
    <row r="54" spans="1:9" ht="20.25" customHeight="1" thickBot="1" x14ac:dyDescent="0.4">
      <c r="A54" s="130" t="s">
        <v>292</v>
      </c>
      <c r="B54" s="99">
        <v>283</v>
      </c>
      <c r="C54" s="71">
        <v>62</v>
      </c>
      <c r="D54" s="71">
        <v>31</v>
      </c>
      <c r="E54" s="71">
        <v>41</v>
      </c>
      <c r="F54" s="71">
        <v>18</v>
      </c>
      <c r="G54" s="71">
        <v>48</v>
      </c>
      <c r="H54" s="71">
        <v>15</v>
      </c>
      <c r="I54" s="71">
        <v>68</v>
      </c>
    </row>
    <row r="55" spans="1:9" ht="20.25" customHeight="1" thickBot="1" x14ac:dyDescent="0.4">
      <c r="A55" s="131" t="s">
        <v>282</v>
      </c>
      <c r="B55" s="153">
        <v>5126</v>
      </c>
      <c r="C55" s="153">
        <v>1300</v>
      </c>
      <c r="D55" s="153">
        <v>810</v>
      </c>
      <c r="E55" s="153">
        <v>1363</v>
      </c>
      <c r="F55" s="153">
        <v>475</v>
      </c>
      <c r="G55" s="153">
        <v>336</v>
      </c>
      <c r="H55" s="153">
        <v>527</v>
      </c>
      <c r="I55" s="153">
        <v>315</v>
      </c>
    </row>
    <row r="56" spans="1:9" ht="20.25" customHeight="1" x14ac:dyDescent="0.35">
      <c r="A56" s="130" t="s">
        <v>293</v>
      </c>
      <c r="B56" s="155">
        <v>0.36299999999999999</v>
      </c>
      <c r="C56" s="332">
        <v>0.45</v>
      </c>
      <c r="D56" s="332">
        <v>0.45</v>
      </c>
      <c r="E56" s="332">
        <v>0.31</v>
      </c>
      <c r="F56" s="332">
        <v>0.3</v>
      </c>
      <c r="G56" s="332">
        <v>0.06</v>
      </c>
      <c r="H56" s="332">
        <v>0.55000000000000004</v>
      </c>
      <c r="I56" s="332">
        <v>0.13</v>
      </c>
    </row>
    <row r="57" spans="1:9" ht="20.25" customHeight="1" x14ac:dyDescent="0.35">
      <c r="A57" s="119" t="s">
        <v>294</v>
      </c>
      <c r="B57" s="155">
        <v>0.58199999999999996</v>
      </c>
      <c r="C57" s="332">
        <v>0.5</v>
      </c>
      <c r="D57" s="332">
        <v>0.51</v>
      </c>
      <c r="E57" s="332">
        <v>0.66</v>
      </c>
      <c r="F57" s="332">
        <v>0.67</v>
      </c>
      <c r="G57" s="332">
        <v>0.79</v>
      </c>
      <c r="H57" s="332">
        <v>0.43</v>
      </c>
      <c r="I57" s="332">
        <v>0.65</v>
      </c>
    </row>
    <row r="58" spans="1:9" ht="20.25" customHeight="1" x14ac:dyDescent="0.35">
      <c r="A58" s="119" t="s">
        <v>295</v>
      </c>
      <c r="B58" s="155">
        <v>5.5E-2</v>
      </c>
      <c r="C58" s="332">
        <v>0.05</v>
      </c>
      <c r="D58" s="332">
        <v>0.04</v>
      </c>
      <c r="E58" s="332">
        <v>0.03</v>
      </c>
      <c r="F58" s="332">
        <v>0.04</v>
      </c>
      <c r="G58" s="332">
        <v>0.14000000000000001</v>
      </c>
      <c r="H58" s="332">
        <v>0.03</v>
      </c>
      <c r="I58" s="332">
        <v>0.22</v>
      </c>
    </row>
    <row r="59" spans="1:9" ht="20.25" customHeight="1" x14ac:dyDescent="0.35">
      <c r="A59" s="27"/>
      <c r="B59" s="162"/>
      <c r="C59" s="28"/>
      <c r="D59" s="28"/>
      <c r="E59" s="28"/>
      <c r="F59" s="28"/>
      <c r="G59" s="28"/>
      <c r="H59" s="28"/>
      <c r="I59" s="28"/>
    </row>
    <row r="60" spans="1:9" ht="20.25" customHeight="1" x14ac:dyDescent="0.35">
      <c r="A60" s="29"/>
      <c r="B60" s="28"/>
      <c r="C60" s="28"/>
      <c r="D60" s="28"/>
      <c r="E60" s="28"/>
      <c r="F60" s="28"/>
      <c r="G60" s="28"/>
      <c r="H60" s="28"/>
      <c r="I60" s="28"/>
    </row>
    <row r="61" spans="1:9" ht="20.25" customHeight="1" thickBot="1" x14ac:dyDescent="0.4">
      <c r="A61" s="21" t="s">
        <v>296</v>
      </c>
      <c r="B61" s="22"/>
      <c r="C61" s="22"/>
      <c r="D61" s="23"/>
      <c r="E61" s="23"/>
      <c r="F61" s="23"/>
      <c r="G61" s="23"/>
      <c r="H61" s="24"/>
      <c r="I61" s="24"/>
    </row>
    <row r="62" spans="1:9" ht="29.25" customHeight="1" x14ac:dyDescent="0.35">
      <c r="A62" s="192" t="s">
        <v>12</v>
      </c>
      <c r="B62" s="42" t="s">
        <v>129</v>
      </c>
      <c r="C62" s="43" t="s">
        <v>130</v>
      </c>
      <c r="D62" s="44" t="s">
        <v>131</v>
      </c>
      <c r="E62" s="44" t="s">
        <v>132</v>
      </c>
      <c r="F62" s="44" t="s">
        <v>133</v>
      </c>
      <c r="G62" s="44" t="s">
        <v>388</v>
      </c>
      <c r="H62" s="45" t="s">
        <v>258</v>
      </c>
      <c r="I62" s="45" t="s">
        <v>265</v>
      </c>
    </row>
    <row r="63" spans="1:9" ht="20.25" customHeight="1" x14ac:dyDescent="0.35">
      <c r="A63" s="77" t="s">
        <v>297</v>
      </c>
      <c r="B63" s="110">
        <v>594</v>
      </c>
      <c r="C63" s="72">
        <v>93</v>
      </c>
      <c r="D63" s="72">
        <v>113</v>
      </c>
      <c r="E63" s="72">
        <v>124</v>
      </c>
      <c r="F63" s="72">
        <v>20</v>
      </c>
      <c r="G63" s="72">
        <v>171</v>
      </c>
      <c r="H63" s="72">
        <v>50</v>
      </c>
      <c r="I63" s="72">
        <v>23</v>
      </c>
    </row>
    <row r="64" spans="1:9" ht="20.25" customHeight="1" x14ac:dyDescent="0.35">
      <c r="A64" s="77" t="s">
        <v>298</v>
      </c>
      <c r="B64" s="110">
        <v>108</v>
      </c>
      <c r="C64" s="72">
        <v>10</v>
      </c>
      <c r="D64" s="72">
        <v>20</v>
      </c>
      <c r="E64" s="72">
        <v>19</v>
      </c>
      <c r="F64" s="72">
        <v>3</v>
      </c>
      <c r="G64" s="72">
        <v>39</v>
      </c>
      <c r="H64" s="72">
        <v>6</v>
      </c>
      <c r="I64" s="72">
        <v>11</v>
      </c>
    </row>
    <row r="65" spans="1:9" ht="20.25" customHeight="1" x14ac:dyDescent="0.35">
      <c r="A65" s="101" t="s">
        <v>282</v>
      </c>
      <c r="B65" s="66">
        <v>702</v>
      </c>
      <c r="C65" s="66">
        <v>103</v>
      </c>
      <c r="D65" s="66">
        <v>133</v>
      </c>
      <c r="E65" s="66">
        <v>143</v>
      </c>
      <c r="F65" s="66">
        <v>23</v>
      </c>
      <c r="G65" s="66">
        <v>210</v>
      </c>
      <c r="H65" s="66">
        <v>56</v>
      </c>
      <c r="I65" s="66">
        <v>34</v>
      </c>
    </row>
    <row r="66" spans="1:9" ht="20.25" customHeight="1" x14ac:dyDescent="0.35">
      <c r="A66" s="77" t="s">
        <v>279</v>
      </c>
      <c r="B66" s="110">
        <v>270</v>
      </c>
      <c r="C66" s="117">
        <v>23</v>
      </c>
      <c r="D66" s="117">
        <v>79</v>
      </c>
      <c r="E66" s="117">
        <v>74</v>
      </c>
      <c r="F66" s="117">
        <v>4</v>
      </c>
      <c r="G66" s="117">
        <v>74</v>
      </c>
      <c r="H66" s="117">
        <v>7</v>
      </c>
      <c r="I66" s="117">
        <v>9</v>
      </c>
    </row>
    <row r="67" spans="1:9" ht="20.25" customHeight="1" x14ac:dyDescent="0.35">
      <c r="A67" s="77" t="s">
        <v>280</v>
      </c>
      <c r="B67" s="110">
        <v>400</v>
      </c>
      <c r="C67" s="72">
        <v>74</v>
      </c>
      <c r="D67" s="72">
        <v>51</v>
      </c>
      <c r="E67" s="72">
        <v>67</v>
      </c>
      <c r="F67" s="72">
        <v>17</v>
      </c>
      <c r="G67" s="72">
        <v>129</v>
      </c>
      <c r="H67" s="72">
        <v>42</v>
      </c>
      <c r="I67" s="72">
        <v>20</v>
      </c>
    </row>
    <row r="68" spans="1:9" ht="20.25" customHeight="1" x14ac:dyDescent="0.35">
      <c r="A68" s="77" t="s">
        <v>281</v>
      </c>
      <c r="B68" s="110">
        <v>32</v>
      </c>
      <c r="C68" s="72">
        <v>6</v>
      </c>
      <c r="D68" s="72">
        <v>3</v>
      </c>
      <c r="E68" s="72">
        <v>2</v>
      </c>
      <c r="F68" s="72">
        <v>2</v>
      </c>
      <c r="G68" s="72">
        <v>7</v>
      </c>
      <c r="H68" s="72">
        <v>7</v>
      </c>
      <c r="I68" s="72">
        <v>5</v>
      </c>
    </row>
    <row r="69" spans="1:9" ht="20.25" customHeight="1" x14ac:dyDescent="0.35">
      <c r="A69" s="101" t="s">
        <v>282</v>
      </c>
      <c r="B69" s="66">
        <v>702</v>
      </c>
      <c r="C69" s="66">
        <v>103</v>
      </c>
      <c r="D69" s="66">
        <v>133</v>
      </c>
      <c r="E69" s="66">
        <v>143</v>
      </c>
      <c r="F69" s="66">
        <v>23</v>
      </c>
      <c r="G69" s="66">
        <v>210</v>
      </c>
      <c r="H69" s="66">
        <v>56</v>
      </c>
      <c r="I69" s="66">
        <v>34</v>
      </c>
    </row>
    <row r="70" spans="1:9" s="39" customFormat="1" ht="20.25" customHeight="1" x14ac:dyDescent="0.35">
      <c r="A70" s="240"/>
      <c r="B70" s="241"/>
      <c r="C70" s="295"/>
      <c r="D70" s="246"/>
      <c r="E70" s="241"/>
      <c r="F70" s="241"/>
      <c r="G70" s="241"/>
      <c r="H70" s="241"/>
      <c r="I70" s="241"/>
    </row>
    <row r="71" spans="1:9" ht="20.25" customHeight="1" x14ac:dyDescent="0.35">
      <c r="A71" s="29"/>
      <c r="B71" s="28"/>
      <c r="C71" s="28"/>
      <c r="D71" s="29"/>
      <c r="E71" s="28"/>
      <c r="F71" s="28"/>
      <c r="G71" s="28"/>
      <c r="H71" s="28"/>
      <c r="I71" s="28"/>
    </row>
    <row r="72" spans="1:9" ht="20.25" customHeight="1" thickBot="1" x14ac:dyDescent="0.4">
      <c r="A72" s="21" t="s">
        <v>299</v>
      </c>
      <c r="B72" s="24"/>
      <c r="C72" s="30"/>
      <c r="D72" s="30"/>
      <c r="E72" s="24"/>
      <c r="F72" s="24"/>
      <c r="G72" s="24"/>
      <c r="H72" s="24"/>
      <c r="I72" s="24"/>
    </row>
    <row r="73" spans="1:9" x14ac:dyDescent="0.35">
      <c r="A73" s="186" t="s">
        <v>12</v>
      </c>
      <c r="B73" s="42" t="s">
        <v>129</v>
      </c>
      <c r="C73" s="161" t="s">
        <v>130</v>
      </c>
      <c r="D73" s="44" t="s">
        <v>131</v>
      </c>
      <c r="E73" s="44" t="s">
        <v>132</v>
      </c>
      <c r="F73" s="44" t="s">
        <v>133</v>
      </c>
      <c r="G73" s="44" t="s">
        <v>388</v>
      </c>
      <c r="H73" s="45" t="s">
        <v>258</v>
      </c>
      <c r="I73" s="45" t="s">
        <v>265</v>
      </c>
    </row>
    <row r="74" spans="1:9" ht="20.25" customHeight="1" x14ac:dyDescent="0.35">
      <c r="A74" s="191" t="s">
        <v>300</v>
      </c>
      <c r="B74" s="489">
        <v>0.84615384615384615</v>
      </c>
      <c r="C74" s="490">
        <v>0.9</v>
      </c>
      <c r="D74" s="490">
        <v>0.85</v>
      </c>
      <c r="E74" s="490">
        <v>0.87</v>
      </c>
      <c r="F74" s="490">
        <v>0.87</v>
      </c>
      <c r="G74" s="490">
        <v>0.81</v>
      </c>
      <c r="H74" s="490">
        <v>0.89</v>
      </c>
      <c r="I74" s="490">
        <v>0.68</v>
      </c>
    </row>
    <row r="75" spans="1:9" ht="20.25" customHeight="1" thickBot="1" x14ac:dyDescent="0.4">
      <c r="A75" s="491" t="s">
        <v>301</v>
      </c>
      <c r="B75" s="492">
        <v>0.15384615384615385</v>
      </c>
      <c r="C75" s="493">
        <v>0.1</v>
      </c>
      <c r="D75" s="493">
        <v>0.15</v>
      </c>
      <c r="E75" s="493">
        <v>0.13</v>
      </c>
      <c r="F75" s="493">
        <v>0.13</v>
      </c>
      <c r="G75" s="493">
        <v>0.19</v>
      </c>
      <c r="H75" s="493">
        <v>0.11</v>
      </c>
      <c r="I75" s="493">
        <v>0.32</v>
      </c>
    </row>
    <row r="76" spans="1:9" ht="20.25" customHeight="1" thickBot="1" x14ac:dyDescent="0.4">
      <c r="A76" s="494" t="s">
        <v>302</v>
      </c>
      <c r="B76" s="495">
        <v>1</v>
      </c>
      <c r="C76" s="495">
        <v>1</v>
      </c>
      <c r="D76" s="495">
        <v>1</v>
      </c>
      <c r="E76" s="495">
        <v>1</v>
      </c>
      <c r="F76" s="495">
        <v>1</v>
      </c>
      <c r="G76" s="495">
        <v>1</v>
      </c>
      <c r="H76" s="495">
        <v>1</v>
      </c>
      <c r="I76" s="496">
        <v>1</v>
      </c>
    </row>
    <row r="77" spans="1:9" ht="20.25" customHeight="1" x14ac:dyDescent="0.35">
      <c r="A77" s="31"/>
      <c r="B77" s="28"/>
      <c r="C77" s="28"/>
      <c r="D77" s="28"/>
      <c r="E77" s="28"/>
      <c r="F77" s="28"/>
      <c r="G77" s="28"/>
      <c r="H77" s="28"/>
      <c r="I77" s="28"/>
    </row>
    <row r="78" spans="1:9" ht="20.25" customHeight="1" x14ac:dyDescent="0.35">
      <c r="A78" s="29"/>
      <c r="B78" s="28"/>
      <c r="C78" s="28"/>
      <c r="D78" s="28"/>
      <c r="E78" s="28"/>
      <c r="F78" s="28"/>
      <c r="G78" s="28"/>
      <c r="H78" s="28"/>
      <c r="I78" s="28"/>
    </row>
    <row r="79" spans="1:9" ht="20.25" customHeight="1" thickBot="1" x14ac:dyDescent="0.4">
      <c r="A79" s="21" t="s">
        <v>303</v>
      </c>
      <c r="B79" s="22"/>
      <c r="C79" s="22"/>
      <c r="D79" s="23"/>
      <c r="E79" s="23"/>
      <c r="F79" s="23"/>
      <c r="G79" s="23"/>
      <c r="H79" s="24"/>
      <c r="I79" s="24"/>
    </row>
    <row r="80" spans="1:9" ht="20.25" customHeight="1" x14ac:dyDescent="0.35">
      <c r="A80" s="186" t="s">
        <v>12</v>
      </c>
      <c r="B80" s="42" t="s">
        <v>129</v>
      </c>
      <c r="C80" s="43" t="s">
        <v>130</v>
      </c>
      <c r="D80" s="44" t="s">
        <v>131</v>
      </c>
      <c r="E80" s="44" t="s">
        <v>132</v>
      </c>
      <c r="F80" s="44" t="s">
        <v>133</v>
      </c>
      <c r="G80" s="44" t="s">
        <v>388</v>
      </c>
      <c r="H80" s="45" t="s">
        <v>258</v>
      </c>
      <c r="I80" s="45" t="s">
        <v>265</v>
      </c>
    </row>
    <row r="81" spans="1:11" ht="20.25" customHeight="1" x14ac:dyDescent="0.35">
      <c r="A81" s="119" t="s">
        <v>304</v>
      </c>
      <c r="B81" s="110">
        <v>100</v>
      </c>
      <c r="C81" s="117">
        <v>3</v>
      </c>
      <c r="D81" s="117">
        <v>8</v>
      </c>
      <c r="E81" s="117">
        <v>0</v>
      </c>
      <c r="F81" s="117">
        <v>2</v>
      </c>
      <c r="G81" s="117">
        <v>75</v>
      </c>
      <c r="H81" s="72">
        <v>2</v>
      </c>
      <c r="I81" s="72">
        <v>10</v>
      </c>
    </row>
    <row r="82" spans="1:11" ht="20.25" customHeight="1" x14ac:dyDescent="0.35">
      <c r="A82" s="119" t="s">
        <v>305</v>
      </c>
      <c r="B82" s="110">
        <v>145</v>
      </c>
      <c r="C82" s="72">
        <v>39</v>
      </c>
      <c r="D82" s="72">
        <v>48</v>
      </c>
      <c r="E82" s="72">
        <v>6</v>
      </c>
      <c r="F82" s="72">
        <v>16</v>
      </c>
      <c r="G82" s="72">
        <v>6</v>
      </c>
      <c r="H82" s="72">
        <v>13</v>
      </c>
      <c r="I82" s="72">
        <v>17</v>
      </c>
    </row>
    <row r="83" spans="1:11" ht="20.25" customHeight="1" x14ac:dyDescent="0.35">
      <c r="A83" s="292" t="s">
        <v>306</v>
      </c>
      <c r="B83" s="110">
        <v>245</v>
      </c>
      <c r="C83" s="293">
        <v>42</v>
      </c>
      <c r="D83" s="293">
        <v>56</v>
      </c>
      <c r="E83" s="293">
        <v>6</v>
      </c>
      <c r="F83" s="293">
        <v>18</v>
      </c>
      <c r="G83" s="293">
        <v>81</v>
      </c>
      <c r="H83" s="293">
        <v>15</v>
      </c>
      <c r="I83" s="293">
        <v>27</v>
      </c>
    </row>
    <row r="84" spans="1:11" ht="20.25" customHeight="1" x14ac:dyDescent="0.35">
      <c r="A84" s="119" t="s">
        <v>307</v>
      </c>
      <c r="B84" s="110">
        <v>60</v>
      </c>
      <c r="C84" s="72">
        <v>5</v>
      </c>
      <c r="D84" s="72">
        <v>28</v>
      </c>
      <c r="E84" s="72">
        <v>0</v>
      </c>
      <c r="F84" s="72">
        <v>3</v>
      </c>
      <c r="G84" s="72">
        <v>18</v>
      </c>
      <c r="H84" s="72">
        <v>2</v>
      </c>
      <c r="I84" s="72">
        <v>4</v>
      </c>
    </row>
    <row r="85" spans="1:11" ht="20.25" customHeight="1" x14ac:dyDescent="0.35">
      <c r="A85" s="120" t="s">
        <v>308</v>
      </c>
      <c r="B85" s="110">
        <v>173</v>
      </c>
      <c r="C85" s="72">
        <v>36</v>
      </c>
      <c r="D85" s="71">
        <v>27</v>
      </c>
      <c r="E85" s="72">
        <v>5</v>
      </c>
      <c r="F85" s="72">
        <v>13</v>
      </c>
      <c r="G85" s="72">
        <v>62</v>
      </c>
      <c r="H85" s="72">
        <v>10</v>
      </c>
      <c r="I85" s="72">
        <v>20</v>
      </c>
    </row>
    <row r="86" spans="1:11" ht="20.25" customHeight="1" thickBot="1" x14ac:dyDescent="0.4">
      <c r="A86" s="497" t="s">
        <v>309</v>
      </c>
      <c r="B86" s="338">
        <v>12</v>
      </c>
      <c r="C86" s="498">
        <v>1</v>
      </c>
      <c r="D86" s="498">
        <v>1</v>
      </c>
      <c r="E86" s="498">
        <v>1</v>
      </c>
      <c r="F86" s="498">
        <v>2</v>
      </c>
      <c r="G86" s="498">
        <v>1</v>
      </c>
      <c r="H86" s="499">
        <v>3</v>
      </c>
      <c r="I86" s="499">
        <v>3</v>
      </c>
    </row>
    <row r="87" spans="1:11" ht="20.25" customHeight="1" thickBot="1" x14ac:dyDescent="0.4">
      <c r="A87" s="81" t="s">
        <v>306</v>
      </c>
      <c r="B87" s="116">
        <v>245</v>
      </c>
      <c r="C87" s="116">
        <v>42</v>
      </c>
      <c r="D87" s="116">
        <v>56</v>
      </c>
      <c r="E87" s="116">
        <v>6</v>
      </c>
      <c r="F87" s="116">
        <v>18</v>
      </c>
      <c r="G87" s="116">
        <v>81</v>
      </c>
      <c r="H87" s="116">
        <v>15</v>
      </c>
      <c r="I87" s="116">
        <v>27</v>
      </c>
    </row>
    <row r="88" spans="1:11" ht="20.25" customHeight="1" x14ac:dyDescent="0.35">
      <c r="A88" s="652"/>
      <c r="B88" s="652"/>
      <c r="C88" s="652"/>
      <c r="D88" s="652"/>
      <c r="E88" s="652"/>
      <c r="F88" s="28"/>
      <c r="G88" s="28"/>
      <c r="H88" s="28"/>
      <c r="I88" s="28"/>
    </row>
    <row r="89" spans="1:11" ht="20.25" customHeight="1" x14ac:dyDescent="0.35">
      <c r="A89" s="29"/>
      <c r="B89" s="28"/>
      <c r="C89" s="28"/>
      <c r="D89" s="29"/>
      <c r="E89" s="28"/>
      <c r="F89" s="28"/>
      <c r="G89" s="28"/>
      <c r="H89" s="28"/>
      <c r="I89" s="28"/>
      <c r="K89">
        <v>4517</v>
      </c>
    </row>
    <row r="90" spans="1:11" ht="20.25" customHeight="1" thickBot="1" x14ac:dyDescent="0.4">
      <c r="A90" s="21" t="s">
        <v>310</v>
      </c>
      <c r="B90" s="24"/>
      <c r="C90" s="24"/>
      <c r="D90" s="30"/>
      <c r="E90" s="24"/>
      <c r="F90" s="24"/>
      <c r="G90" s="24"/>
      <c r="H90" s="24"/>
      <c r="I90" s="24"/>
      <c r="K90">
        <v>609</v>
      </c>
    </row>
    <row r="91" spans="1:11" ht="20.25" customHeight="1" x14ac:dyDescent="0.35">
      <c r="A91" s="186" t="s">
        <v>311</v>
      </c>
      <c r="B91" s="238" t="s">
        <v>129</v>
      </c>
      <c r="C91" s="43" t="s">
        <v>130</v>
      </c>
      <c r="D91" s="44" t="s">
        <v>131</v>
      </c>
      <c r="E91" s="44" t="s">
        <v>132</v>
      </c>
      <c r="F91" s="44" t="s">
        <v>133</v>
      </c>
      <c r="G91" s="44" t="s">
        <v>388</v>
      </c>
      <c r="H91" s="45" t="s">
        <v>258</v>
      </c>
      <c r="I91" s="45" t="s">
        <v>265</v>
      </c>
      <c r="K91">
        <v>5126</v>
      </c>
    </row>
    <row r="92" spans="1:11" ht="20.25" customHeight="1" x14ac:dyDescent="0.35">
      <c r="A92" s="10" t="s">
        <v>312</v>
      </c>
      <c r="B92" s="324">
        <v>2.3E-2</v>
      </c>
      <c r="C92" s="325">
        <v>3.0000000000000001E-3</v>
      </c>
      <c r="D92" s="325">
        <v>1.2E-2</v>
      </c>
      <c r="E92" s="325">
        <v>0</v>
      </c>
      <c r="F92" s="325">
        <v>4.0000000000000001E-3</v>
      </c>
      <c r="G92" s="325">
        <v>0.60499999999999998</v>
      </c>
      <c r="H92" s="325">
        <v>4.0000000000000001E-3</v>
      </c>
      <c r="I92" s="325">
        <v>4.2999999999999997E-2</v>
      </c>
    </row>
    <row r="93" spans="1:11" ht="20.25" customHeight="1" thickBot="1" x14ac:dyDescent="0.4">
      <c r="A93" s="118" t="s">
        <v>313</v>
      </c>
      <c r="B93" s="326">
        <v>0.26900000000000002</v>
      </c>
      <c r="C93" s="327">
        <v>0.33300000000000002</v>
      </c>
      <c r="D93" s="327">
        <v>0.48499999999999999</v>
      </c>
      <c r="E93" s="327">
        <v>4.7E-2</v>
      </c>
      <c r="F93" s="327">
        <v>0.47099999999999997</v>
      </c>
      <c r="G93" s="327">
        <v>0.222</v>
      </c>
      <c r="H93" s="327">
        <v>0.28899999999999998</v>
      </c>
      <c r="I93" s="327">
        <v>0.193</v>
      </c>
    </row>
    <row r="94" spans="1:11" ht="20.25" customHeight="1" thickBot="1" x14ac:dyDescent="0.4">
      <c r="A94" s="121" t="s">
        <v>314</v>
      </c>
      <c r="B94" s="314">
        <v>5.0999999999999997E-2</v>
      </c>
      <c r="C94" s="277">
        <v>0.03</v>
      </c>
      <c r="D94" s="277">
        <v>0.08</v>
      </c>
      <c r="E94" s="277">
        <v>0</v>
      </c>
      <c r="F94" s="277">
        <v>0.03</v>
      </c>
      <c r="G94" s="277">
        <v>0.54</v>
      </c>
      <c r="H94" s="277">
        <v>0.03</v>
      </c>
      <c r="I94" s="277">
        <v>0.08</v>
      </c>
      <c r="K94" s="441">
        <f>K90/K91</f>
        <v>0.11880608661724541</v>
      </c>
    </row>
    <row r="95" spans="1:11" ht="20.25" customHeight="1" x14ac:dyDescent="0.35">
      <c r="A95" s="31"/>
      <c r="B95" s="28"/>
      <c r="C95" s="28"/>
      <c r="D95" s="28"/>
      <c r="E95" s="28"/>
      <c r="F95" s="28"/>
      <c r="G95" s="28"/>
      <c r="H95" s="28"/>
      <c r="I95" s="28"/>
    </row>
    <row r="96" spans="1:11" ht="20.25" customHeight="1" x14ac:dyDescent="0.35">
      <c r="A96" s="29"/>
      <c r="B96" s="28"/>
      <c r="C96" s="28"/>
      <c r="D96" s="28"/>
      <c r="E96" s="28"/>
      <c r="F96" s="28"/>
      <c r="G96" s="28"/>
      <c r="H96" s="28"/>
      <c r="I96" s="28"/>
    </row>
    <row r="97" spans="1:11" ht="20.25" customHeight="1" thickBot="1" x14ac:dyDescent="0.4">
      <c r="A97" s="21" t="s">
        <v>315</v>
      </c>
      <c r="B97" s="24"/>
      <c r="C97" s="24"/>
      <c r="D97" s="30"/>
      <c r="E97" s="24"/>
      <c r="F97" s="24"/>
      <c r="G97" s="24"/>
      <c r="H97" s="24"/>
      <c r="I97" s="24"/>
    </row>
    <row r="98" spans="1:11" x14ac:dyDescent="0.35">
      <c r="A98" s="186" t="s">
        <v>13</v>
      </c>
      <c r="B98" s="42" t="s">
        <v>129</v>
      </c>
      <c r="C98" s="43" t="s">
        <v>130</v>
      </c>
      <c r="D98" s="44" t="s">
        <v>131</v>
      </c>
      <c r="E98" s="44" t="s">
        <v>132</v>
      </c>
      <c r="F98" s="44" t="s">
        <v>133</v>
      </c>
      <c r="G98" s="44" t="s">
        <v>388</v>
      </c>
      <c r="H98" s="45" t="s">
        <v>258</v>
      </c>
      <c r="I98" s="45" t="s">
        <v>265</v>
      </c>
      <c r="K98">
        <v>13491</v>
      </c>
    </row>
    <row r="99" spans="1:11" ht="20.25" customHeight="1" x14ac:dyDescent="0.35">
      <c r="A99" s="10" t="s">
        <v>425</v>
      </c>
      <c r="B99" s="110">
        <v>113058</v>
      </c>
      <c r="C99" s="117">
        <v>21106</v>
      </c>
      <c r="D99" s="117">
        <v>16760</v>
      </c>
      <c r="E99" s="117">
        <v>62390</v>
      </c>
      <c r="F99" s="117">
        <v>5626</v>
      </c>
      <c r="G99" s="117">
        <v>3592</v>
      </c>
      <c r="H99" s="117">
        <v>2003</v>
      </c>
      <c r="I99" s="117">
        <v>1582</v>
      </c>
    </row>
    <row r="100" spans="1:11" ht="20.25" customHeight="1" thickBot="1" x14ac:dyDescent="0.4">
      <c r="A100" s="121" t="s">
        <v>316</v>
      </c>
      <c r="B100" s="315">
        <v>22.1</v>
      </c>
      <c r="C100" s="315">
        <v>16.2</v>
      </c>
      <c r="D100" s="315">
        <v>20.7</v>
      </c>
      <c r="E100" s="315">
        <v>45.8</v>
      </c>
      <c r="F100" s="315">
        <v>11.8</v>
      </c>
      <c r="G100" s="315">
        <v>10.69</v>
      </c>
      <c r="H100" s="315">
        <v>3.8</v>
      </c>
      <c r="I100" s="315">
        <v>5</v>
      </c>
      <c r="K100">
        <v>11965</v>
      </c>
    </row>
    <row r="101" spans="1:11" s="39" customFormat="1" ht="20.25" customHeight="1" x14ac:dyDescent="0.35">
      <c r="A101" s="240"/>
      <c r="B101" s="241"/>
      <c r="C101" s="242"/>
      <c r="D101" s="242"/>
      <c r="E101" s="242"/>
      <c r="F101" s="242"/>
      <c r="G101" s="242"/>
      <c r="H101" s="242"/>
      <c r="I101" s="242"/>
    </row>
    <row r="102" spans="1:11" ht="20.25" customHeight="1" x14ac:dyDescent="0.35">
      <c r="A102" s="29"/>
      <c r="B102" s="28"/>
      <c r="C102" s="25"/>
      <c r="D102" s="28"/>
      <c r="E102" s="28"/>
      <c r="F102" s="28"/>
      <c r="G102" s="28"/>
      <c r="H102" s="28"/>
      <c r="I102" s="28"/>
      <c r="K102">
        <v>1526</v>
      </c>
    </row>
    <row r="103" spans="1:11" ht="20.25" customHeight="1" thickBot="1" x14ac:dyDescent="0.4">
      <c r="A103" s="21" t="s">
        <v>317</v>
      </c>
      <c r="B103" s="24"/>
      <c r="C103" s="24"/>
      <c r="D103" s="24"/>
      <c r="E103" s="24"/>
      <c r="F103" s="24"/>
      <c r="G103" s="24"/>
      <c r="H103" s="24"/>
      <c r="I103" s="24"/>
      <c r="K103" s="441">
        <f>K102/K98</f>
        <v>0.11311244533392632</v>
      </c>
    </row>
    <row r="104" spans="1:11" ht="20.25" customHeight="1" x14ac:dyDescent="0.35">
      <c r="A104" s="186" t="s">
        <v>14</v>
      </c>
      <c r="B104" s="42" t="s">
        <v>129</v>
      </c>
      <c r="C104" s="43" t="s">
        <v>130</v>
      </c>
      <c r="D104" s="44" t="s">
        <v>131</v>
      </c>
      <c r="E104" s="44" t="s">
        <v>132</v>
      </c>
      <c r="F104" s="44" t="s">
        <v>133</v>
      </c>
      <c r="G104" s="44" t="s">
        <v>388</v>
      </c>
      <c r="H104" s="45" t="s">
        <v>258</v>
      </c>
      <c r="I104" s="45" t="s">
        <v>265</v>
      </c>
    </row>
    <row r="105" spans="1:11" ht="20.25" customHeight="1" x14ac:dyDescent="0.35">
      <c r="A105" s="187" t="s">
        <v>318</v>
      </c>
      <c r="B105" s="188"/>
      <c r="C105" s="232"/>
      <c r="D105" s="233"/>
      <c r="E105" s="233"/>
      <c r="F105" s="233"/>
      <c r="G105" s="233"/>
      <c r="H105" s="234"/>
      <c r="I105" s="234"/>
    </row>
    <row r="106" spans="1:11" s="184" customFormat="1" ht="20.25" customHeight="1" x14ac:dyDescent="0.35">
      <c r="A106" s="190" t="s">
        <v>319</v>
      </c>
      <c r="B106" s="188">
        <v>0.13400000000000001</v>
      </c>
      <c r="C106" s="237">
        <v>0.11</v>
      </c>
      <c r="D106" s="237">
        <v>0.09</v>
      </c>
      <c r="E106" s="237">
        <v>0.06</v>
      </c>
      <c r="F106" s="237">
        <v>0.08</v>
      </c>
      <c r="G106" s="237">
        <v>0.11</v>
      </c>
      <c r="H106" s="237">
        <v>0.12</v>
      </c>
      <c r="I106" s="237">
        <v>0.3</v>
      </c>
    </row>
    <row r="107" spans="1:11" s="184" customFormat="1" ht="20.25" customHeight="1" x14ac:dyDescent="0.35">
      <c r="A107" s="190" t="s">
        <v>320</v>
      </c>
      <c r="B107" s="188">
        <v>0.86599999999999999</v>
      </c>
      <c r="C107" s="239">
        <v>0.89</v>
      </c>
      <c r="D107" s="239">
        <v>0.91</v>
      </c>
      <c r="E107" s="239">
        <v>0.94</v>
      </c>
      <c r="F107" s="239">
        <v>0.92</v>
      </c>
      <c r="G107" s="239">
        <v>0.89</v>
      </c>
      <c r="H107" s="239">
        <v>0.88</v>
      </c>
      <c r="I107" s="239">
        <v>0.7</v>
      </c>
    </row>
    <row r="108" spans="1:11" s="184" customFormat="1" ht="20.25" customHeight="1" x14ac:dyDescent="0.35">
      <c r="A108" s="190" t="s">
        <v>321</v>
      </c>
      <c r="B108" s="188">
        <v>0.05</v>
      </c>
      <c r="C108" s="239">
        <v>0.02</v>
      </c>
      <c r="D108" s="239">
        <v>0.11</v>
      </c>
      <c r="E108" s="239">
        <v>0.03</v>
      </c>
      <c r="F108" s="239">
        <v>0.02</v>
      </c>
      <c r="G108" s="239">
        <v>0.11</v>
      </c>
      <c r="H108" s="239">
        <v>0.04</v>
      </c>
      <c r="I108" s="239">
        <v>0.04</v>
      </c>
    </row>
    <row r="109" spans="1:11" s="184" customFormat="1" ht="20.25" customHeight="1" x14ac:dyDescent="0.35">
      <c r="A109" s="190" t="s">
        <v>322</v>
      </c>
      <c r="B109" s="188">
        <v>0.76500000000000001</v>
      </c>
      <c r="C109" s="239">
        <v>0.81</v>
      </c>
      <c r="D109" s="239">
        <v>0.75</v>
      </c>
      <c r="E109" s="239">
        <v>0.84</v>
      </c>
      <c r="F109" s="239">
        <v>0.77</v>
      </c>
      <c r="G109" s="239">
        <v>0.72</v>
      </c>
      <c r="H109" s="239">
        <v>0.75</v>
      </c>
      <c r="I109" s="239">
        <v>0.7</v>
      </c>
    </row>
    <row r="110" spans="1:11" s="184" customFormat="1" ht="20.25" customHeight="1" x14ac:dyDescent="0.35">
      <c r="A110" s="190" t="s">
        <v>323</v>
      </c>
      <c r="B110" s="188">
        <v>0.185</v>
      </c>
      <c r="C110" s="239">
        <v>0.18</v>
      </c>
      <c r="D110" s="239">
        <v>0.14000000000000001</v>
      </c>
      <c r="E110" s="239">
        <v>0.13</v>
      </c>
      <c r="F110" s="239">
        <v>0.21</v>
      </c>
      <c r="G110" s="239">
        <v>0.17</v>
      </c>
      <c r="H110" s="239">
        <v>0.21</v>
      </c>
      <c r="I110" s="239">
        <v>0.25</v>
      </c>
    </row>
    <row r="111" spans="1:11" s="184" customFormat="1" ht="20.25" customHeight="1" x14ac:dyDescent="0.35">
      <c r="A111" s="187" t="s">
        <v>324</v>
      </c>
      <c r="B111" s="188"/>
      <c r="C111" s="237"/>
      <c r="D111" s="237"/>
      <c r="E111" s="237"/>
      <c r="F111" s="237"/>
      <c r="G111" s="237"/>
      <c r="H111" s="237"/>
      <c r="I111" s="237"/>
    </row>
    <row r="112" spans="1:11" s="184" customFormat="1" ht="20.25" customHeight="1" x14ac:dyDescent="0.35">
      <c r="A112" s="189" t="s">
        <v>325</v>
      </c>
      <c r="B112" s="188">
        <v>0.14000000000000001</v>
      </c>
      <c r="C112" s="239">
        <v>0.1</v>
      </c>
      <c r="D112" s="239">
        <v>0.19</v>
      </c>
      <c r="E112" s="239">
        <v>0.08</v>
      </c>
      <c r="F112" s="239">
        <v>0.12</v>
      </c>
      <c r="G112" s="239">
        <v>0.27</v>
      </c>
      <c r="H112" s="239">
        <v>0.15</v>
      </c>
      <c r="I112" s="239">
        <v>0.34</v>
      </c>
    </row>
    <row r="113" spans="1:11" s="184" customFormat="1" ht="20.25" customHeight="1" x14ac:dyDescent="0.35">
      <c r="A113" s="189" t="s">
        <v>326</v>
      </c>
      <c r="B113" s="188">
        <v>0.86</v>
      </c>
      <c r="C113" s="239">
        <v>0.9</v>
      </c>
      <c r="D113" s="239">
        <v>0.81</v>
      </c>
      <c r="E113" s="239">
        <v>0.92</v>
      </c>
      <c r="F113" s="239">
        <v>0.88</v>
      </c>
      <c r="G113" s="239">
        <v>0.73</v>
      </c>
      <c r="H113" s="239">
        <v>0.85</v>
      </c>
      <c r="I113" s="239">
        <v>0.66</v>
      </c>
    </row>
    <row r="114" spans="1:11" s="184" customFormat="1" ht="20.25" customHeight="1" x14ac:dyDescent="0.35">
      <c r="A114" s="189" t="s">
        <v>327</v>
      </c>
      <c r="B114" s="188">
        <v>0.13800000000000001</v>
      </c>
      <c r="C114" s="239">
        <v>0.05</v>
      </c>
      <c r="D114" s="239">
        <v>0.33</v>
      </c>
      <c r="E114" s="239">
        <v>0.09</v>
      </c>
      <c r="F114" s="239">
        <v>0.05</v>
      </c>
      <c r="G114" s="239">
        <v>0.25</v>
      </c>
      <c r="H114" s="239">
        <v>0.09</v>
      </c>
      <c r="I114" s="239">
        <v>0.27</v>
      </c>
    </row>
    <row r="115" spans="1:11" s="184" customFormat="1" ht="20.25" customHeight="1" x14ac:dyDescent="0.35">
      <c r="A115" s="189" t="s">
        <v>328</v>
      </c>
      <c r="B115" s="188">
        <v>0.76</v>
      </c>
      <c r="C115" s="239">
        <v>0.82</v>
      </c>
      <c r="D115" s="239">
        <v>0.59</v>
      </c>
      <c r="E115" s="239">
        <v>0.85</v>
      </c>
      <c r="F115" s="239">
        <v>0.78</v>
      </c>
      <c r="G115" s="239">
        <v>0.72</v>
      </c>
      <c r="H115" s="239">
        <v>0.72</v>
      </c>
      <c r="I115" s="239">
        <v>0.68</v>
      </c>
    </row>
    <row r="116" spans="1:11" s="184" customFormat="1" ht="20.25" customHeight="1" x14ac:dyDescent="0.35">
      <c r="A116" s="189" t="s">
        <v>329</v>
      </c>
      <c r="B116" s="188">
        <v>0.10199999999999999</v>
      </c>
      <c r="C116" s="239">
        <v>0.13</v>
      </c>
      <c r="D116" s="239">
        <v>0.08</v>
      </c>
      <c r="E116" s="239">
        <v>0.06</v>
      </c>
      <c r="F116" s="239">
        <v>0.18</v>
      </c>
      <c r="G116" s="239">
        <v>0.04</v>
      </c>
      <c r="H116" s="239">
        <v>0.18</v>
      </c>
      <c r="I116" s="239">
        <v>0.06</v>
      </c>
    </row>
    <row r="117" spans="1:11" s="184" customFormat="1" ht="20.25" customHeight="1" x14ac:dyDescent="0.35">
      <c r="A117" s="187" t="s">
        <v>330</v>
      </c>
      <c r="B117" s="188"/>
      <c r="C117" s="239"/>
      <c r="D117" s="239"/>
      <c r="E117" s="239"/>
      <c r="F117" s="239"/>
      <c r="G117" s="239"/>
      <c r="H117" s="239"/>
      <c r="I117" s="239"/>
    </row>
    <row r="118" spans="1:11" s="184" customFormat="1" ht="20.25" customHeight="1" x14ac:dyDescent="0.35">
      <c r="A118" s="189" t="s">
        <v>331</v>
      </c>
      <c r="B118" s="188">
        <v>0.10199999999999999</v>
      </c>
      <c r="C118" s="239">
        <v>0.09</v>
      </c>
      <c r="D118" s="239">
        <v>0.12</v>
      </c>
      <c r="E118" s="239">
        <v>0.13</v>
      </c>
      <c r="F118" s="239">
        <v>0.04</v>
      </c>
      <c r="G118" s="239">
        <v>0.19</v>
      </c>
      <c r="H118" s="239">
        <v>0.03</v>
      </c>
      <c r="I118" s="239">
        <v>0.13</v>
      </c>
    </row>
    <row r="119" spans="1:11" s="184" customFormat="1" ht="20.25" customHeight="1" x14ac:dyDescent="0.35">
      <c r="A119" s="189" t="s">
        <v>332</v>
      </c>
      <c r="B119" s="188">
        <v>0.89800000000000002</v>
      </c>
      <c r="C119" s="239">
        <v>0.91</v>
      </c>
      <c r="D119" s="239">
        <v>0.88</v>
      </c>
      <c r="E119" s="239">
        <v>0.87</v>
      </c>
      <c r="F119" s="239">
        <v>0.96</v>
      </c>
      <c r="G119" s="239">
        <v>0.81</v>
      </c>
      <c r="H119" s="239">
        <v>0.97</v>
      </c>
      <c r="I119" s="239">
        <v>0.87</v>
      </c>
    </row>
    <row r="120" spans="1:11" s="184" customFormat="1" ht="20.25" customHeight="1" x14ac:dyDescent="0.35">
      <c r="A120" s="189" t="s">
        <v>333</v>
      </c>
      <c r="B120" s="188">
        <v>0.161</v>
      </c>
      <c r="C120" s="239">
        <v>0.08</v>
      </c>
      <c r="D120" s="239">
        <v>0.28000000000000003</v>
      </c>
      <c r="E120" s="239">
        <v>0.19</v>
      </c>
      <c r="F120" s="239">
        <v>0.12</v>
      </c>
      <c r="G120" s="239">
        <v>0.42</v>
      </c>
      <c r="H120" s="239">
        <v>0.01</v>
      </c>
      <c r="I120" s="239">
        <v>0.1</v>
      </c>
    </row>
    <row r="121" spans="1:11" s="184" customFormat="1" ht="20.25" customHeight="1" x14ac:dyDescent="0.35">
      <c r="A121" s="189" t="s">
        <v>334</v>
      </c>
      <c r="B121" s="188">
        <v>0.72799999999999998</v>
      </c>
      <c r="C121" s="239">
        <v>0.78</v>
      </c>
      <c r="D121" s="239">
        <v>0.64</v>
      </c>
      <c r="E121" s="239">
        <v>0.77</v>
      </c>
      <c r="F121" s="239">
        <v>0.71</v>
      </c>
      <c r="G121" s="239">
        <v>0.56999999999999995</v>
      </c>
      <c r="H121" s="239">
        <v>0.71</v>
      </c>
      <c r="I121" s="239">
        <v>0.72</v>
      </c>
    </row>
    <row r="122" spans="1:11" ht="20.25" customHeight="1" x14ac:dyDescent="0.35">
      <c r="A122" s="189" t="s">
        <v>335</v>
      </c>
      <c r="B122" s="188">
        <v>0.111</v>
      </c>
      <c r="C122" s="239">
        <v>0.14000000000000001</v>
      </c>
      <c r="D122" s="239">
        <v>0.08</v>
      </c>
      <c r="E122" s="239">
        <v>0.05</v>
      </c>
      <c r="F122" s="239">
        <v>0.17</v>
      </c>
      <c r="G122" s="239">
        <v>0.01</v>
      </c>
      <c r="H122" s="239">
        <v>0.28000000000000003</v>
      </c>
      <c r="I122" s="239">
        <v>0.18</v>
      </c>
    </row>
    <row r="123" spans="1:11" ht="20.25" customHeight="1" x14ac:dyDescent="0.35">
      <c r="A123" s="56" t="s">
        <v>336</v>
      </c>
      <c r="B123" s="188"/>
      <c r="C123" s="231"/>
      <c r="D123" s="231"/>
      <c r="E123" s="231"/>
      <c r="F123" s="231"/>
      <c r="G123" s="231"/>
      <c r="H123" s="231"/>
      <c r="I123" s="231"/>
    </row>
    <row r="124" spans="1:11" ht="20.25" customHeight="1" x14ac:dyDescent="0.35">
      <c r="A124" s="244" t="s">
        <v>338</v>
      </c>
      <c r="B124" s="188">
        <v>0.88100000000000001</v>
      </c>
      <c r="C124" s="231">
        <v>0.91</v>
      </c>
      <c r="D124" s="372">
        <v>0.87</v>
      </c>
      <c r="E124" s="231">
        <v>0.89</v>
      </c>
      <c r="F124" s="231">
        <v>0.92</v>
      </c>
      <c r="G124" s="231">
        <v>0.82</v>
      </c>
      <c r="H124" s="231">
        <v>0.92</v>
      </c>
      <c r="I124" s="231">
        <v>0.71</v>
      </c>
    </row>
    <row r="125" spans="1:11" ht="20.25" customHeight="1" x14ac:dyDescent="0.35">
      <c r="A125" s="244" t="s">
        <v>337</v>
      </c>
      <c r="B125" s="188">
        <v>0.11899999999999999</v>
      </c>
      <c r="C125" s="231">
        <v>0.09</v>
      </c>
      <c r="D125" s="372">
        <v>0.13</v>
      </c>
      <c r="E125" s="231">
        <v>0.11</v>
      </c>
      <c r="F125" s="231">
        <v>0.08</v>
      </c>
      <c r="G125" s="231">
        <v>0.18</v>
      </c>
      <c r="H125" s="231">
        <v>0.08</v>
      </c>
      <c r="I125" s="231">
        <v>0.28999999999999998</v>
      </c>
    </row>
    <row r="126" spans="1:11" ht="20.25" customHeight="1" x14ac:dyDescent="0.35">
      <c r="A126" s="244" t="s">
        <v>339</v>
      </c>
      <c r="B126" s="188">
        <v>0.13100000000000001</v>
      </c>
      <c r="C126" s="231">
        <v>0.06</v>
      </c>
      <c r="D126" s="231">
        <v>0.26</v>
      </c>
      <c r="E126" s="231">
        <v>0.15</v>
      </c>
      <c r="F126" s="231">
        <v>0.08</v>
      </c>
      <c r="G126" s="231">
        <v>0.28000000000000003</v>
      </c>
      <c r="H126" s="231">
        <v>0.04</v>
      </c>
      <c r="I126" s="231">
        <v>0.1</v>
      </c>
      <c r="K126" s="368"/>
    </row>
    <row r="127" spans="1:11" ht="20.25" customHeight="1" x14ac:dyDescent="0.35">
      <c r="A127" s="244" t="s">
        <v>340</v>
      </c>
      <c r="B127" s="188">
        <v>0.74399999999999999</v>
      </c>
      <c r="C127" s="231">
        <v>0.79</v>
      </c>
      <c r="D127" s="231">
        <v>0.65</v>
      </c>
      <c r="E127" s="231">
        <v>0.79</v>
      </c>
      <c r="F127" s="231">
        <v>0.75</v>
      </c>
      <c r="G127" s="231">
        <v>0.65</v>
      </c>
      <c r="H127" s="231">
        <v>0.72</v>
      </c>
      <c r="I127" s="231">
        <v>0.7</v>
      </c>
      <c r="K127" s="368"/>
    </row>
    <row r="128" spans="1:11" ht="20.25" customHeight="1" thickBot="1" x14ac:dyDescent="0.4">
      <c r="A128" s="245" t="s">
        <v>341</v>
      </c>
      <c r="B128" s="316">
        <v>0.125</v>
      </c>
      <c r="C128" s="243">
        <v>0.15</v>
      </c>
      <c r="D128" s="243">
        <v>0.09</v>
      </c>
      <c r="E128" s="243">
        <v>0.06</v>
      </c>
      <c r="F128" s="243">
        <v>0.18</v>
      </c>
      <c r="G128" s="243">
        <v>7.0000000000000007E-2</v>
      </c>
      <c r="H128" s="243">
        <v>0.24</v>
      </c>
      <c r="I128" s="243">
        <v>0.2</v>
      </c>
    </row>
    <row r="129" spans="1:9 16383:16383" ht="20.25" customHeight="1" x14ac:dyDescent="0.35">
      <c r="A129" s="29"/>
      <c r="B129" s="28"/>
      <c r="C129" s="28"/>
      <c r="D129" s="28"/>
      <c r="E129" s="28"/>
      <c r="F129" s="28"/>
      <c r="G129" s="28"/>
      <c r="H129" s="28"/>
      <c r="I129" s="28"/>
    </row>
    <row r="130" spans="1:9 16383:16383" ht="20.25" customHeight="1" x14ac:dyDescent="0.35">
      <c r="A130" s="29"/>
      <c r="B130" s="28"/>
      <c r="C130" s="28"/>
      <c r="D130" s="28"/>
      <c r="E130" s="28"/>
      <c r="F130" s="28"/>
      <c r="G130" s="28"/>
      <c r="H130" s="28"/>
      <c r="I130" s="28"/>
    </row>
    <row r="131" spans="1:9 16383:16383" ht="20.25" customHeight="1" thickBot="1" x14ac:dyDescent="0.4">
      <c r="A131" s="21" t="s">
        <v>342</v>
      </c>
      <c r="B131" s="22"/>
      <c r="C131" s="22"/>
      <c r="D131" s="22"/>
      <c r="E131" s="22"/>
      <c r="F131" s="22"/>
      <c r="G131" s="22"/>
      <c r="H131" s="22"/>
      <c r="I131" s="22"/>
      <c r="XFC131" s="22"/>
    </row>
    <row r="132" spans="1:9 16383:16383" x14ac:dyDescent="0.35">
      <c r="A132" s="186" t="s">
        <v>343</v>
      </c>
      <c r="B132" s="42" t="s">
        <v>129</v>
      </c>
      <c r="C132" s="43" t="s">
        <v>130</v>
      </c>
      <c r="D132" s="44" t="s">
        <v>131</v>
      </c>
      <c r="E132" s="44" t="s">
        <v>132</v>
      </c>
      <c r="F132" s="44" t="s">
        <v>133</v>
      </c>
      <c r="G132" s="44" t="s">
        <v>388</v>
      </c>
      <c r="H132" s="45" t="s">
        <v>258</v>
      </c>
      <c r="I132" s="45" t="s">
        <v>265</v>
      </c>
    </row>
    <row r="133" spans="1:9 16383:16383" x14ac:dyDescent="0.35">
      <c r="A133" s="120" t="s">
        <v>344</v>
      </c>
      <c r="B133" s="96">
        <v>4404</v>
      </c>
      <c r="C133" s="72">
        <v>1212</v>
      </c>
      <c r="D133" s="72">
        <v>746</v>
      </c>
      <c r="E133" s="72">
        <v>1310</v>
      </c>
      <c r="F133" s="72">
        <v>437</v>
      </c>
      <c r="G133" s="72"/>
      <c r="H133" s="72">
        <v>549</v>
      </c>
      <c r="I133" s="72">
        <v>150</v>
      </c>
    </row>
    <row r="134" spans="1:9 16383:16383" ht="15" customHeight="1" x14ac:dyDescent="0.35">
      <c r="A134" s="120" t="s">
        <v>345</v>
      </c>
      <c r="B134" s="96">
        <v>551</v>
      </c>
      <c r="C134" s="72">
        <v>320</v>
      </c>
      <c r="D134" s="72">
        <v>62</v>
      </c>
      <c r="E134" s="72">
        <v>31</v>
      </c>
      <c r="F134" s="72">
        <v>40</v>
      </c>
      <c r="G134" s="72"/>
      <c r="H134" s="72">
        <v>24</v>
      </c>
      <c r="I134" s="72">
        <v>74</v>
      </c>
    </row>
    <row r="135" spans="1:9 16383:16383" ht="15" customHeight="1" x14ac:dyDescent="0.35">
      <c r="A135" s="122" t="s">
        <v>346</v>
      </c>
      <c r="B135" s="185">
        <v>0.92</v>
      </c>
      <c r="C135" s="185">
        <v>0.98</v>
      </c>
      <c r="D135" s="185">
        <v>0.96</v>
      </c>
      <c r="E135" s="185">
        <v>0.99</v>
      </c>
      <c r="F135" s="185">
        <v>0.97</v>
      </c>
      <c r="G135" s="185"/>
      <c r="H135" s="185">
        <v>0.74</v>
      </c>
      <c r="I135" s="185">
        <v>0.71</v>
      </c>
    </row>
    <row r="136" spans="1:9 16383:16383" ht="15" customHeight="1" x14ac:dyDescent="0.35">
      <c r="A136" s="462" t="s">
        <v>547</v>
      </c>
      <c r="B136" s="96">
        <v>15</v>
      </c>
      <c r="C136" s="72">
        <v>4</v>
      </c>
      <c r="D136" s="72">
        <v>0</v>
      </c>
      <c r="E136" s="72">
        <v>11</v>
      </c>
      <c r="F136" s="72">
        <v>0</v>
      </c>
      <c r="G136" s="72">
        <v>0</v>
      </c>
      <c r="H136" s="72">
        <v>0</v>
      </c>
      <c r="I136" s="72">
        <v>0</v>
      </c>
    </row>
    <row r="137" spans="1:9 16383:16383" ht="20.25" customHeight="1" x14ac:dyDescent="0.35">
      <c r="A137" s="29"/>
      <c r="B137" s="336"/>
      <c r="C137" s="28"/>
      <c r="D137" s="28"/>
      <c r="E137" s="28"/>
      <c r="F137" s="28"/>
      <c r="G137" s="28"/>
      <c r="H137" s="28"/>
      <c r="I137" s="28"/>
    </row>
    <row r="138" spans="1:9 16383:16383" ht="20.25" customHeight="1" thickBot="1" x14ac:dyDescent="0.4">
      <c r="A138" s="334" t="s">
        <v>382</v>
      </c>
      <c r="B138" s="336"/>
      <c r="C138" s="28"/>
      <c r="D138" s="28"/>
      <c r="E138" s="28"/>
      <c r="F138" s="28"/>
      <c r="G138" s="28"/>
      <c r="H138" s="28"/>
      <c r="I138" s="28"/>
    </row>
    <row r="139" spans="1:9 16383:16383" x14ac:dyDescent="0.35">
      <c r="A139" s="335"/>
      <c r="B139" s="313" t="s">
        <v>129</v>
      </c>
      <c r="C139" s="126" t="s">
        <v>130</v>
      </c>
      <c r="D139" s="127" t="s">
        <v>131</v>
      </c>
      <c r="E139" s="127" t="s">
        <v>132</v>
      </c>
      <c r="F139" s="127" t="s">
        <v>133</v>
      </c>
      <c r="G139" s="127" t="s">
        <v>388</v>
      </c>
      <c r="H139" s="128" t="s">
        <v>258</v>
      </c>
      <c r="I139" s="128" t="s">
        <v>265</v>
      </c>
    </row>
    <row r="140" spans="1:9 16383:16383" x14ac:dyDescent="0.35">
      <c r="A140" s="119" t="s">
        <v>383</v>
      </c>
      <c r="B140" s="337">
        <v>220</v>
      </c>
      <c r="C140" s="333">
        <v>18</v>
      </c>
      <c r="D140" s="333">
        <v>113</v>
      </c>
      <c r="E140" s="333">
        <v>1</v>
      </c>
      <c r="F140" s="333">
        <v>32</v>
      </c>
      <c r="G140" s="333">
        <v>55</v>
      </c>
      <c r="H140" s="333">
        <v>1</v>
      </c>
      <c r="I140" s="333">
        <v>0</v>
      </c>
    </row>
    <row r="141" spans="1:9 16383:16383" x14ac:dyDescent="0.35">
      <c r="A141" s="119" t="s">
        <v>384</v>
      </c>
      <c r="B141" s="337">
        <v>237</v>
      </c>
      <c r="C141" s="333">
        <v>21</v>
      </c>
      <c r="D141" s="333">
        <v>65</v>
      </c>
      <c r="E141" s="333">
        <v>54</v>
      </c>
      <c r="F141" s="333">
        <v>34</v>
      </c>
      <c r="G141" s="333">
        <v>10</v>
      </c>
      <c r="H141" s="333">
        <v>38</v>
      </c>
      <c r="I141" s="333">
        <v>15</v>
      </c>
    </row>
    <row r="142" spans="1:9 16383:16383" x14ac:dyDescent="0.35">
      <c r="A142" s="119" t="s">
        <v>385</v>
      </c>
      <c r="B142" s="337">
        <v>0</v>
      </c>
      <c r="C142" s="333">
        <v>0</v>
      </c>
      <c r="D142" s="333">
        <v>0</v>
      </c>
      <c r="E142" s="333">
        <v>0</v>
      </c>
      <c r="F142" s="333">
        <v>0</v>
      </c>
      <c r="G142" s="333">
        <v>0</v>
      </c>
      <c r="H142" s="333">
        <v>0</v>
      </c>
      <c r="I142" s="333">
        <v>0</v>
      </c>
    </row>
    <row r="143" spans="1:9 16383:16383" x14ac:dyDescent="0.35">
      <c r="A143" s="119" t="s">
        <v>386</v>
      </c>
      <c r="B143" s="337">
        <v>457</v>
      </c>
      <c r="C143" s="333">
        <v>39</v>
      </c>
      <c r="D143" s="333">
        <v>178</v>
      </c>
      <c r="E143" s="333">
        <v>55</v>
      </c>
      <c r="F143" s="333">
        <v>66</v>
      </c>
      <c r="G143" s="333">
        <v>65</v>
      </c>
      <c r="H143" s="333">
        <v>39</v>
      </c>
      <c r="I143" s="333">
        <v>15</v>
      </c>
    </row>
    <row r="144" spans="1:9 16383:16383" x14ac:dyDescent="0.35">
      <c r="A144" s="260"/>
    </row>
    <row r="145" spans="1:9" x14ac:dyDescent="0.35">
      <c r="A145" s="260"/>
    </row>
    <row r="146" spans="1:9" ht="19" thickBot="1" x14ac:dyDescent="0.4">
      <c r="A146" s="334" t="s">
        <v>347</v>
      </c>
      <c r="B146" s="336"/>
      <c r="C146" s="28"/>
      <c r="D146" s="28"/>
      <c r="E146" s="28"/>
      <c r="F146" s="28"/>
      <c r="G146" s="28"/>
      <c r="H146" s="28"/>
      <c r="I146" s="28"/>
    </row>
    <row r="147" spans="1:9" x14ac:dyDescent="0.35">
      <c r="A147" s="463" t="s">
        <v>343</v>
      </c>
      <c r="B147" s="313" t="s">
        <v>129</v>
      </c>
      <c r="C147" s="126" t="s">
        <v>130</v>
      </c>
      <c r="D147" s="127" t="s">
        <v>131</v>
      </c>
      <c r="E147" s="127" t="s">
        <v>132</v>
      </c>
      <c r="F147" s="127" t="s">
        <v>133</v>
      </c>
      <c r="G147" s="127" t="s">
        <v>388</v>
      </c>
      <c r="H147" s="128" t="s">
        <v>214</v>
      </c>
      <c r="I147" s="308"/>
    </row>
    <row r="148" spans="1:9" x14ac:dyDescent="0.35">
      <c r="A148" s="119" t="s">
        <v>348</v>
      </c>
      <c r="B148" s="485">
        <v>172</v>
      </c>
      <c r="C148" s="486">
        <v>35</v>
      </c>
      <c r="D148" s="486">
        <v>30</v>
      </c>
      <c r="E148" s="486">
        <v>31</v>
      </c>
      <c r="F148" s="486">
        <v>39</v>
      </c>
      <c r="G148" s="486">
        <v>30</v>
      </c>
      <c r="H148" s="486">
        <v>7</v>
      </c>
    </row>
    <row r="149" spans="1:9" x14ac:dyDescent="0.35">
      <c r="A149" s="119" t="s">
        <v>548</v>
      </c>
      <c r="B149" s="485">
        <v>1853</v>
      </c>
      <c r="C149" s="486">
        <v>400</v>
      </c>
      <c r="D149" s="486">
        <v>178</v>
      </c>
      <c r="E149" s="486">
        <v>546</v>
      </c>
      <c r="F149" s="486">
        <v>408</v>
      </c>
      <c r="G149" s="486">
        <v>261</v>
      </c>
      <c r="H149" s="486">
        <v>60</v>
      </c>
    </row>
    <row r="150" spans="1:9" ht="20.25" customHeight="1" x14ac:dyDescent="0.35">
      <c r="A150" s="119" t="s">
        <v>349</v>
      </c>
      <c r="B150" s="485">
        <v>431</v>
      </c>
      <c r="C150" s="486">
        <v>25</v>
      </c>
      <c r="D150" s="486">
        <v>25</v>
      </c>
      <c r="E150" s="486">
        <v>180</v>
      </c>
      <c r="F150" s="486">
        <v>176</v>
      </c>
      <c r="G150" s="486">
        <v>25</v>
      </c>
      <c r="H150" s="486">
        <v>0</v>
      </c>
    </row>
    <row r="151" spans="1:9" ht="20.25" customHeight="1" x14ac:dyDescent="0.35">
      <c r="A151" s="119" t="s">
        <v>350</v>
      </c>
      <c r="B151" s="465">
        <v>7.0032573289902283E-2</v>
      </c>
      <c r="C151" s="466">
        <v>7.6086956521739135E-2</v>
      </c>
      <c r="D151" s="466">
        <v>0.12875536480686695</v>
      </c>
      <c r="E151" s="466">
        <v>4.0951122853368563E-2</v>
      </c>
      <c r="F151" s="466">
        <v>6.2600321027287326E-2</v>
      </c>
      <c r="G151" s="466">
        <v>9.49367088607595E-2</v>
      </c>
      <c r="H151" s="466">
        <v>0.1044776119402985</v>
      </c>
    </row>
    <row r="152" spans="1:9" ht="20.25" customHeight="1" x14ac:dyDescent="0.35">
      <c r="A152" s="464" t="s">
        <v>351</v>
      </c>
      <c r="B152" s="465">
        <v>0.92996742671009769</v>
      </c>
      <c r="C152" s="466">
        <v>0.92391304347826086</v>
      </c>
      <c r="D152" s="466">
        <v>0.871244635193133</v>
      </c>
      <c r="E152" s="466">
        <v>0.95904887714663145</v>
      </c>
      <c r="F152" s="466">
        <v>0.9373996789727127</v>
      </c>
      <c r="G152" s="466">
        <v>0.90506329113924056</v>
      </c>
      <c r="H152" s="466">
        <v>0.89552238805970152</v>
      </c>
    </row>
    <row r="153" spans="1:9" ht="20.25" customHeight="1" x14ac:dyDescent="0.35">
      <c r="A153" s="464" t="s">
        <v>352</v>
      </c>
      <c r="B153" s="467">
        <v>140</v>
      </c>
      <c r="C153" s="333">
        <v>35</v>
      </c>
      <c r="D153" s="333">
        <v>15</v>
      </c>
      <c r="E153" s="333">
        <v>20</v>
      </c>
      <c r="F153" s="333">
        <v>34</v>
      </c>
      <c r="G153" s="333">
        <v>30</v>
      </c>
      <c r="H153" s="333">
        <v>6</v>
      </c>
    </row>
    <row r="154" spans="1:9" ht="20.25" customHeight="1" x14ac:dyDescent="0.35">
      <c r="A154" s="464" t="s">
        <v>353</v>
      </c>
      <c r="B154" s="485">
        <v>1728</v>
      </c>
      <c r="C154" s="468">
        <v>400</v>
      </c>
      <c r="D154" s="468">
        <v>203</v>
      </c>
      <c r="E154" s="468">
        <v>503</v>
      </c>
      <c r="F154" s="468">
        <v>276</v>
      </c>
      <c r="G154" s="468">
        <v>286</v>
      </c>
      <c r="H154" s="468">
        <v>60</v>
      </c>
      <c r="I154" s="469"/>
    </row>
    <row r="155" spans="1:9" ht="20.25" customHeight="1" x14ac:dyDescent="0.35">
      <c r="A155" s="464" t="s">
        <v>354</v>
      </c>
      <c r="B155" s="465">
        <v>0.81395348837209303</v>
      </c>
      <c r="C155" s="466">
        <v>1</v>
      </c>
      <c r="D155" s="466">
        <v>0.5</v>
      </c>
      <c r="E155" s="466">
        <v>0.64516129032258063</v>
      </c>
      <c r="F155" s="466">
        <v>0.87179487179487181</v>
      </c>
      <c r="G155" s="466">
        <v>1</v>
      </c>
      <c r="H155" s="466">
        <v>0.8571428571428571</v>
      </c>
      <c r="I155" s="469"/>
    </row>
    <row r="156" spans="1:9" ht="20.25" customHeight="1" x14ac:dyDescent="0.35">
      <c r="A156" s="464" t="s">
        <v>355</v>
      </c>
      <c r="B156" s="465">
        <v>0.75656742556917689</v>
      </c>
      <c r="C156" s="466">
        <v>0.94117647058823528</v>
      </c>
      <c r="D156" s="466">
        <v>1</v>
      </c>
      <c r="E156" s="466">
        <v>0.69283746556473824</v>
      </c>
      <c r="F156" s="466">
        <v>0.4726027397260274</v>
      </c>
      <c r="G156" s="466">
        <v>1</v>
      </c>
      <c r="H156" s="466">
        <v>1</v>
      </c>
    </row>
    <row r="157" spans="1:9" ht="20.25" customHeight="1" x14ac:dyDescent="0.35">
      <c r="A157" s="464"/>
      <c r="B157" s="465"/>
      <c r="C157" s="466"/>
      <c r="D157" s="466"/>
      <c r="E157" s="466"/>
      <c r="F157" s="466"/>
      <c r="G157" s="466"/>
      <c r="H157" s="466"/>
    </row>
    <row r="158" spans="1:9" ht="20.25" customHeight="1" x14ac:dyDescent="0.35">
      <c r="A158" s="464" t="s">
        <v>549</v>
      </c>
      <c r="B158" s="465">
        <v>0.11880608661724541</v>
      </c>
      <c r="C158" s="466">
        <v>9.3846153846153843E-2</v>
      </c>
      <c r="D158" s="466">
        <v>0.13456790123456791</v>
      </c>
      <c r="E158" s="466">
        <v>0.10858400586940573</v>
      </c>
      <c r="F158" s="466">
        <v>7.5789473684210532E-2</v>
      </c>
      <c r="G158" s="466">
        <v>0.18452380952380953</v>
      </c>
      <c r="H158" s="466"/>
    </row>
    <row r="159" spans="1:9" ht="20.25" customHeight="1" x14ac:dyDescent="0.35">
      <c r="A159" s="29"/>
      <c r="B159" s="28"/>
      <c r="C159" s="28"/>
      <c r="D159" s="28"/>
      <c r="E159" s="28"/>
      <c r="F159" s="28"/>
      <c r="G159" s="28"/>
      <c r="H159" s="28"/>
      <c r="I159" s="28"/>
    </row>
    <row r="160" spans="1:9" ht="20.25" customHeight="1" x14ac:dyDescent="0.35">
      <c r="A160" s="29"/>
      <c r="B160" s="28"/>
      <c r="C160" s="28"/>
      <c r="D160" s="28"/>
      <c r="E160" s="28"/>
      <c r="F160" s="28"/>
      <c r="G160" s="28"/>
      <c r="H160" s="28"/>
      <c r="I160" s="28"/>
    </row>
    <row r="161" spans="1:9" ht="20.25" customHeight="1" x14ac:dyDescent="0.35">
      <c r="A161" s="29"/>
      <c r="B161" s="28"/>
      <c r="C161" s="28"/>
      <c r="D161" s="28"/>
      <c r="E161" s="28"/>
      <c r="F161" s="28"/>
      <c r="G161" s="28"/>
      <c r="H161" s="28"/>
      <c r="I161" s="28"/>
    </row>
    <row r="162" spans="1:9" ht="20.25" customHeight="1" x14ac:dyDescent="0.35"/>
  </sheetData>
  <mergeCells count="1">
    <mergeCell ref="A88:E88"/>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37C65C-F88A-47BE-828F-B14848F30FD5}">
  <dimension ref="A10:I82"/>
  <sheetViews>
    <sheetView showGridLines="0" topLeftCell="A43" zoomScale="47" zoomScaleNormal="80" workbookViewId="0">
      <selection activeCell="A23" sqref="A23:XFD23"/>
    </sheetView>
  </sheetViews>
  <sheetFormatPr defaultColWidth="8.54296875" defaultRowHeight="14.5" x14ac:dyDescent="0.35"/>
  <cols>
    <col min="1" max="1" width="118.453125" bestFit="1" customWidth="1"/>
    <col min="2" max="14" width="20.453125" customWidth="1"/>
  </cols>
  <sheetData>
    <row r="10" spans="1:9" x14ac:dyDescent="0.35">
      <c r="B10" s="20"/>
      <c r="C10" s="20"/>
      <c r="D10" s="20"/>
      <c r="E10" s="20"/>
      <c r="F10" s="20"/>
      <c r="G10" s="20"/>
      <c r="H10" s="20"/>
      <c r="I10" s="20"/>
    </row>
    <row r="11" spans="1:9" ht="20.25" customHeight="1" x14ac:dyDescent="0.35">
      <c r="A11" s="29"/>
      <c r="B11" s="29"/>
      <c r="C11" s="29"/>
      <c r="D11" s="29"/>
      <c r="E11" s="29"/>
      <c r="F11" s="29"/>
    </row>
    <row r="12" spans="1:9" ht="20.25" customHeight="1" thickBot="1" x14ac:dyDescent="0.4">
      <c r="A12" s="21" t="s">
        <v>356</v>
      </c>
      <c r="B12" s="22"/>
      <c r="C12" s="22"/>
      <c r="D12" s="23"/>
      <c r="E12" s="23"/>
      <c r="F12" s="23"/>
    </row>
    <row r="13" spans="1:9" ht="20.25" customHeight="1" x14ac:dyDescent="0.35">
      <c r="A13" s="195" t="s">
        <v>15</v>
      </c>
      <c r="B13" s="42" t="s">
        <v>129</v>
      </c>
      <c r="C13" s="43" t="s">
        <v>130</v>
      </c>
      <c r="D13" s="44" t="s">
        <v>131</v>
      </c>
      <c r="E13" s="44" t="s">
        <v>132</v>
      </c>
      <c r="F13" s="44" t="s">
        <v>133</v>
      </c>
      <c r="G13" s="127" t="s">
        <v>388</v>
      </c>
    </row>
    <row r="14" spans="1:9" ht="20.25" customHeight="1" x14ac:dyDescent="0.35">
      <c r="A14" s="104" t="s">
        <v>357</v>
      </c>
      <c r="B14" s="97">
        <v>1925</v>
      </c>
      <c r="C14" s="71">
        <v>469</v>
      </c>
      <c r="D14" s="71">
        <v>344</v>
      </c>
      <c r="E14" s="71">
        <v>506</v>
      </c>
      <c r="F14" s="71">
        <v>380</v>
      </c>
      <c r="G14" s="71">
        <v>226</v>
      </c>
    </row>
    <row r="15" spans="1:9" ht="20.25" customHeight="1" x14ac:dyDescent="0.35">
      <c r="A15" s="104" t="s">
        <v>358</v>
      </c>
      <c r="B15" s="97">
        <v>254</v>
      </c>
      <c r="C15" s="71">
        <v>127</v>
      </c>
      <c r="D15" s="71">
        <v>11</v>
      </c>
      <c r="E15" s="71">
        <v>11</v>
      </c>
      <c r="F15" s="71">
        <v>41</v>
      </c>
      <c r="G15" s="71">
        <v>64</v>
      </c>
    </row>
    <row r="16" spans="1:9" ht="20.25" customHeight="1" x14ac:dyDescent="0.35">
      <c r="A16" s="123" t="s">
        <v>359</v>
      </c>
      <c r="B16" s="97">
        <v>11</v>
      </c>
      <c r="C16" s="71">
        <v>1</v>
      </c>
      <c r="D16" s="71">
        <v>3</v>
      </c>
      <c r="E16" s="71">
        <v>1</v>
      </c>
      <c r="F16" s="71">
        <v>1</v>
      </c>
      <c r="G16" s="71">
        <v>5</v>
      </c>
    </row>
    <row r="17" spans="1:7" ht="20.25" customHeight="1" x14ac:dyDescent="0.35">
      <c r="A17" s="123" t="s">
        <v>360</v>
      </c>
      <c r="B17" s="97">
        <v>34</v>
      </c>
      <c r="C17" s="71">
        <v>1</v>
      </c>
      <c r="D17" s="71">
        <v>3</v>
      </c>
      <c r="E17" s="71">
        <v>11</v>
      </c>
      <c r="F17" s="71">
        <v>1</v>
      </c>
      <c r="G17" s="71">
        <v>18</v>
      </c>
    </row>
    <row r="18" spans="1:7" ht="19.5" customHeight="1" x14ac:dyDescent="0.35">
      <c r="A18" s="123" t="s">
        <v>361</v>
      </c>
      <c r="B18" s="97">
        <v>3</v>
      </c>
      <c r="C18" s="71">
        <v>1</v>
      </c>
      <c r="D18" s="71">
        <v>0</v>
      </c>
      <c r="E18" s="71">
        <v>0</v>
      </c>
      <c r="F18" s="71">
        <v>1</v>
      </c>
      <c r="G18" s="71">
        <v>1</v>
      </c>
    </row>
    <row r="19" spans="1:7" ht="20.25" customHeight="1" x14ac:dyDescent="0.35">
      <c r="A19" s="653"/>
      <c r="B19" s="653"/>
      <c r="C19" s="653"/>
      <c r="D19" s="51"/>
      <c r="F19" s="51"/>
      <c r="G19" s="51"/>
    </row>
    <row r="20" spans="1:7" ht="20.25" customHeight="1" thickBot="1" x14ac:dyDescent="0.4">
      <c r="A20" s="21" t="s">
        <v>356</v>
      </c>
      <c r="B20" s="22"/>
      <c r="C20" s="22"/>
      <c r="D20" s="23"/>
      <c r="E20" s="23"/>
      <c r="F20" s="23"/>
      <c r="G20" s="23"/>
    </row>
    <row r="21" spans="1:7" ht="20.25" customHeight="1" x14ac:dyDescent="0.35">
      <c r="A21" s="196" t="s">
        <v>362</v>
      </c>
      <c r="B21" s="42" t="s">
        <v>129</v>
      </c>
      <c r="C21" s="43" t="s">
        <v>130</v>
      </c>
      <c r="D21" s="44" t="s">
        <v>131</v>
      </c>
      <c r="E21" s="44" t="s">
        <v>132</v>
      </c>
      <c r="F21" s="44" t="s">
        <v>133</v>
      </c>
      <c r="G21" s="44" t="s">
        <v>388</v>
      </c>
    </row>
    <row r="22" spans="1:7" ht="20.25" customHeight="1" x14ac:dyDescent="0.35">
      <c r="A22" s="124" t="s">
        <v>550</v>
      </c>
      <c r="B22" s="97">
        <f>SUM(C22:G22)</f>
        <v>14363132</v>
      </c>
      <c r="C22" s="97">
        <v>2625160</v>
      </c>
      <c r="D22" s="97">
        <v>2879412</v>
      </c>
      <c r="E22" s="97">
        <v>5200924</v>
      </c>
      <c r="F22" s="97">
        <v>3657636</v>
      </c>
      <c r="G22" s="553" t="s">
        <v>935</v>
      </c>
    </row>
    <row r="23" spans="1:7" s="184" customFormat="1" ht="20.25" customHeight="1" x14ac:dyDescent="0.35">
      <c r="A23" s="124" t="s">
        <v>551</v>
      </c>
      <c r="B23" s="97">
        <v>3598</v>
      </c>
      <c r="C23" s="71">
        <v>1989</v>
      </c>
      <c r="D23" s="71">
        <v>244</v>
      </c>
      <c r="E23" s="71">
        <v>772</v>
      </c>
      <c r="F23" s="71">
        <v>502</v>
      </c>
      <c r="G23" s="71">
        <v>91</v>
      </c>
    </row>
    <row r="24" spans="1:7" ht="20.25" customHeight="1" x14ac:dyDescent="0.35">
      <c r="A24" s="369" t="s">
        <v>552</v>
      </c>
      <c r="B24" s="97"/>
      <c r="C24" s="370"/>
      <c r="D24" s="369"/>
      <c r="E24" s="97"/>
      <c r="F24" s="370"/>
      <c r="G24" s="369"/>
    </row>
    <row r="25" spans="1:7" ht="20.25" customHeight="1" x14ac:dyDescent="0.35">
      <c r="A25" s="125" t="s">
        <v>363</v>
      </c>
      <c r="B25" s="97">
        <v>467243.11</v>
      </c>
      <c r="C25" s="71">
        <v>428150.23</v>
      </c>
      <c r="D25" s="71">
        <v>32405</v>
      </c>
      <c r="E25" s="557" t="s">
        <v>935</v>
      </c>
      <c r="F25" s="557" t="s">
        <v>935</v>
      </c>
      <c r="G25" s="371">
        <v>6687.83</v>
      </c>
    </row>
    <row r="26" spans="1:7" ht="20.25" customHeight="1" x14ac:dyDescent="0.35">
      <c r="A26" s="125" t="s">
        <v>364</v>
      </c>
      <c r="B26" s="97">
        <v>431924.70999999996</v>
      </c>
      <c r="C26" s="71">
        <v>220899.9</v>
      </c>
      <c r="D26" s="371">
        <v>3764.78</v>
      </c>
      <c r="E26" s="371">
        <v>59739.98</v>
      </c>
      <c r="F26" s="371">
        <v>95845.05</v>
      </c>
      <c r="G26" s="371">
        <v>51675</v>
      </c>
    </row>
    <row r="27" spans="1:7" ht="20.25" customHeight="1" x14ac:dyDescent="0.35">
      <c r="A27" s="125" t="s">
        <v>365</v>
      </c>
      <c r="B27" s="97">
        <v>321724.62999999995</v>
      </c>
      <c r="C27" s="382">
        <v>230828.9</v>
      </c>
      <c r="D27" s="557" t="s">
        <v>935</v>
      </c>
      <c r="E27" s="382">
        <v>89565.68</v>
      </c>
      <c r="F27" s="382">
        <v>1330.05</v>
      </c>
      <c r="G27" s="382" t="s">
        <v>935</v>
      </c>
    </row>
    <row r="28" spans="1:7" ht="20.25" customHeight="1" x14ac:dyDescent="0.35">
      <c r="A28" s="125" t="s">
        <v>366</v>
      </c>
      <c r="B28" s="97">
        <v>83843.320000000007</v>
      </c>
      <c r="C28" s="557" t="s">
        <v>935</v>
      </c>
      <c r="D28" s="557" t="s">
        <v>935</v>
      </c>
      <c r="E28" s="371">
        <v>67120.72</v>
      </c>
      <c r="F28" s="371">
        <v>13457.05</v>
      </c>
      <c r="G28" s="371">
        <v>3265.5</v>
      </c>
    </row>
    <row r="29" spans="1:7" ht="20.25" customHeight="1" x14ac:dyDescent="0.35">
      <c r="A29" s="125" t="s">
        <v>553</v>
      </c>
      <c r="B29" s="97">
        <v>762535.74</v>
      </c>
      <c r="C29" s="71">
        <v>228444.29</v>
      </c>
      <c r="D29" s="382">
        <v>9813.7099999999991</v>
      </c>
      <c r="E29" s="371">
        <v>152862.9</v>
      </c>
      <c r="F29" s="371">
        <v>127048.57</v>
      </c>
      <c r="G29" s="371">
        <v>244366.27</v>
      </c>
    </row>
    <row r="30" spans="1:7" ht="20.25" customHeight="1" x14ac:dyDescent="0.35">
      <c r="A30" s="125" t="s">
        <v>554</v>
      </c>
      <c r="B30" s="97">
        <v>256028.77</v>
      </c>
      <c r="C30" s="71">
        <v>159045.47</v>
      </c>
      <c r="D30" s="382">
        <v>5441.59</v>
      </c>
      <c r="E30" s="382">
        <v>34363.660000000003</v>
      </c>
      <c r="F30" s="382">
        <v>20548.05</v>
      </c>
      <c r="G30" s="382">
        <v>36630</v>
      </c>
    </row>
    <row r="31" spans="1:7" ht="20.25" customHeight="1" x14ac:dyDescent="0.35">
      <c r="A31" s="125" t="s">
        <v>555</v>
      </c>
      <c r="B31" s="97">
        <v>477253.39999999997</v>
      </c>
      <c r="C31" s="557" t="s">
        <v>935</v>
      </c>
      <c r="D31" s="371">
        <v>477253.3</v>
      </c>
      <c r="E31" s="557" t="s">
        <v>935</v>
      </c>
      <c r="F31" s="557" t="s">
        <v>935</v>
      </c>
      <c r="G31" s="557" t="s">
        <v>935</v>
      </c>
    </row>
    <row r="32" spans="1:7" ht="20.25" customHeight="1" x14ac:dyDescent="0.35">
      <c r="A32" s="125" t="s">
        <v>214</v>
      </c>
      <c r="B32" s="97">
        <v>1594372.9900000002</v>
      </c>
      <c r="C32" s="71">
        <v>1488116.83</v>
      </c>
      <c r="D32" s="371">
        <v>95455.11</v>
      </c>
      <c r="E32" s="557" t="s">
        <v>935</v>
      </c>
      <c r="F32" s="371">
        <v>10801.05</v>
      </c>
      <c r="G32" s="557" t="s">
        <v>935</v>
      </c>
    </row>
    <row r="33" spans="1:7" ht="20.25" customHeight="1" x14ac:dyDescent="0.35">
      <c r="A33" s="125" t="s">
        <v>427</v>
      </c>
      <c r="B33" s="97">
        <v>191631.35</v>
      </c>
      <c r="C33" s="71">
        <v>53563</v>
      </c>
      <c r="D33" s="382">
        <v>21201.11</v>
      </c>
      <c r="E33" s="382">
        <v>78277.009999999995</v>
      </c>
      <c r="F33" s="382">
        <v>35841.339999999997</v>
      </c>
      <c r="G33" s="382">
        <v>2748.89</v>
      </c>
    </row>
    <row r="34" spans="1:7" ht="20.25" customHeight="1" x14ac:dyDescent="0.35">
      <c r="A34" s="369" t="s">
        <v>556</v>
      </c>
      <c r="B34" s="97">
        <v>4586558.0200000005</v>
      </c>
      <c r="C34" s="370">
        <v>2809048.72</v>
      </c>
      <c r="D34" s="500">
        <v>645334.6</v>
      </c>
      <c r="E34" s="97">
        <v>481929.95000000007</v>
      </c>
      <c r="F34" s="370">
        <v>304871.26</v>
      </c>
      <c r="G34" s="500">
        <v>345373.49</v>
      </c>
    </row>
    <row r="35" spans="1:7" ht="21" customHeight="1" x14ac:dyDescent="0.35">
      <c r="A35" s="125" t="s">
        <v>367</v>
      </c>
      <c r="B35" s="97">
        <v>3080000</v>
      </c>
      <c r="C35" s="557" t="s">
        <v>935</v>
      </c>
      <c r="D35" s="557" t="s">
        <v>935</v>
      </c>
      <c r="E35" s="557" t="s">
        <v>935</v>
      </c>
      <c r="F35" s="557" t="s">
        <v>935</v>
      </c>
      <c r="G35" s="557" t="s">
        <v>935</v>
      </c>
    </row>
    <row r="36" spans="1:7" s="184" customFormat="1" ht="20.25" customHeight="1" thickBot="1" x14ac:dyDescent="0.4">
      <c r="A36" s="129" t="s">
        <v>368</v>
      </c>
      <c r="B36" s="97">
        <v>78316</v>
      </c>
      <c r="C36" s="484"/>
      <c r="D36" s="484"/>
      <c r="E36" s="484"/>
      <c r="F36" s="484"/>
      <c r="G36" s="484"/>
    </row>
    <row r="37" spans="1:7" ht="21" customHeight="1" thickBot="1" x14ac:dyDescent="0.4">
      <c r="A37" s="81" t="s">
        <v>557</v>
      </c>
      <c r="B37" s="153">
        <v>7744874.0199999996</v>
      </c>
      <c r="C37" s="153">
        <v>2809048.72</v>
      </c>
      <c r="D37" s="153">
        <v>645334.6</v>
      </c>
      <c r="E37" s="153">
        <v>481929.95000000007</v>
      </c>
      <c r="F37" s="153">
        <v>304871.26</v>
      </c>
      <c r="G37" s="153">
        <v>345373.49</v>
      </c>
    </row>
    <row r="38" spans="1:7" ht="21" customHeight="1" x14ac:dyDescent="0.35">
      <c r="A38" s="198" t="s">
        <v>558</v>
      </c>
      <c r="B38" s="470">
        <v>22108006.02</v>
      </c>
      <c r="C38" s="470">
        <v>5434208.7199999997</v>
      </c>
      <c r="D38" s="470">
        <v>3524746.6</v>
      </c>
      <c r="E38" s="470">
        <v>5682853.9500000002</v>
      </c>
      <c r="F38" s="470">
        <v>3962507.26</v>
      </c>
      <c r="G38" s="470">
        <v>345373.49</v>
      </c>
    </row>
    <row r="39" spans="1:7" ht="20.25" customHeight="1" x14ac:dyDescent="0.35">
      <c r="A39" s="29"/>
      <c r="B39" s="29"/>
      <c r="C39" s="29"/>
      <c r="D39" s="29"/>
      <c r="E39" s="29"/>
      <c r="F39" s="29"/>
      <c r="G39" s="29"/>
    </row>
    <row r="40" spans="1:7" ht="20.25" customHeight="1" thickBot="1" x14ac:dyDescent="0.4">
      <c r="A40" s="21" t="s">
        <v>369</v>
      </c>
      <c r="B40" s="22"/>
      <c r="C40" s="358"/>
      <c r="D40" s="23"/>
      <c r="E40" s="23"/>
      <c r="F40" s="23"/>
      <c r="G40" s="23"/>
    </row>
    <row r="41" spans="1:7" ht="20.25" customHeight="1" x14ac:dyDescent="0.35">
      <c r="A41" s="199" t="s">
        <v>16</v>
      </c>
      <c r="B41" s="42" t="s">
        <v>129</v>
      </c>
      <c r="C41" s="284" t="s">
        <v>130</v>
      </c>
      <c r="D41" s="285" t="s">
        <v>131</v>
      </c>
      <c r="E41" s="285" t="s">
        <v>132</v>
      </c>
      <c r="F41" s="285" t="s">
        <v>133</v>
      </c>
      <c r="G41" s="285" t="s">
        <v>388</v>
      </c>
    </row>
    <row r="42" spans="1:7" ht="20.25" customHeight="1" x14ac:dyDescent="0.35">
      <c r="A42" s="104" t="s">
        <v>370</v>
      </c>
      <c r="B42" s="97">
        <v>10</v>
      </c>
      <c r="C42" s="382">
        <v>0</v>
      </c>
      <c r="D42" s="382">
        <v>6</v>
      </c>
      <c r="E42" s="382">
        <v>4</v>
      </c>
      <c r="F42" s="382">
        <v>0</v>
      </c>
      <c r="G42" s="382">
        <v>0</v>
      </c>
    </row>
    <row r="43" spans="1:7" ht="20.25" customHeight="1" x14ac:dyDescent="0.35">
      <c r="A43" s="104" t="s">
        <v>371</v>
      </c>
      <c r="B43" s="97">
        <v>256</v>
      </c>
      <c r="C43" s="371">
        <v>6</v>
      </c>
      <c r="D43" s="371">
        <v>71</v>
      </c>
      <c r="E43" s="371">
        <v>161</v>
      </c>
      <c r="F43" s="371">
        <v>14</v>
      </c>
      <c r="G43" s="371">
        <v>4</v>
      </c>
    </row>
    <row r="44" spans="1:7" ht="20.25" customHeight="1" x14ac:dyDescent="0.35">
      <c r="A44" s="104" t="s">
        <v>372</v>
      </c>
      <c r="B44" s="97">
        <v>266</v>
      </c>
      <c r="C44" s="371">
        <v>6</v>
      </c>
      <c r="D44" s="371">
        <v>77</v>
      </c>
      <c r="E44" s="371">
        <v>165</v>
      </c>
      <c r="F44" s="371">
        <v>14</v>
      </c>
      <c r="G44" s="371">
        <v>4</v>
      </c>
    </row>
    <row r="45" spans="1:7" ht="20.25" customHeight="1" x14ac:dyDescent="0.35">
      <c r="A45" s="104" t="s">
        <v>373</v>
      </c>
      <c r="B45" s="97">
        <v>232</v>
      </c>
      <c r="C45" s="382">
        <v>6</v>
      </c>
      <c r="D45" s="382">
        <v>58</v>
      </c>
      <c r="E45" s="382">
        <v>151</v>
      </c>
      <c r="F45" s="382">
        <v>13</v>
      </c>
      <c r="G45" s="382">
        <v>4</v>
      </c>
    </row>
    <row r="46" spans="1:7" ht="20.25" customHeight="1" x14ac:dyDescent="0.35">
      <c r="A46" s="104" t="s">
        <v>374</v>
      </c>
      <c r="B46" s="97">
        <v>135</v>
      </c>
      <c r="C46" s="382">
        <v>7</v>
      </c>
      <c r="D46" s="382">
        <v>22</v>
      </c>
      <c r="E46" s="382">
        <v>76</v>
      </c>
      <c r="F46" s="382">
        <v>26</v>
      </c>
      <c r="G46" s="382">
        <v>4</v>
      </c>
    </row>
    <row r="47" spans="1:7" ht="20.25" customHeight="1" x14ac:dyDescent="0.35">
      <c r="A47" s="104" t="s">
        <v>375</v>
      </c>
      <c r="B47" s="97">
        <v>34</v>
      </c>
      <c r="C47" s="371">
        <v>0</v>
      </c>
      <c r="D47" s="371">
        <v>19</v>
      </c>
      <c r="E47" s="371">
        <v>14</v>
      </c>
      <c r="F47" s="371">
        <v>1</v>
      </c>
      <c r="G47" s="371">
        <v>0</v>
      </c>
    </row>
    <row r="48" spans="1:7" ht="20.25" customHeight="1" x14ac:dyDescent="0.35">
      <c r="A48" s="27"/>
      <c r="B48" s="29"/>
      <c r="C48" s="29"/>
      <c r="D48" s="29"/>
      <c r="E48" s="29"/>
      <c r="F48" s="29"/>
      <c r="G48" s="29"/>
    </row>
    <row r="49" spans="1:8" ht="20.25" customHeight="1" thickBot="1" x14ac:dyDescent="0.4">
      <c r="A49" s="21" t="s">
        <v>376</v>
      </c>
    </row>
    <row r="50" spans="1:8" ht="20.25" customHeight="1" x14ac:dyDescent="0.35">
      <c r="A50" s="199" t="s">
        <v>377</v>
      </c>
      <c r="B50" s="313" t="s">
        <v>129</v>
      </c>
      <c r="C50" s="279" t="s">
        <v>130</v>
      </c>
      <c r="D50" s="280" t="s">
        <v>131</v>
      </c>
      <c r="E50" s="280" t="s">
        <v>132</v>
      </c>
      <c r="F50" s="280" t="s">
        <v>133</v>
      </c>
      <c r="G50" s="280" t="s">
        <v>388</v>
      </c>
    </row>
    <row r="51" spans="1:8" ht="20.25" customHeight="1" x14ac:dyDescent="0.35">
      <c r="A51" s="294" t="s">
        <v>378</v>
      </c>
      <c r="B51" s="312">
        <v>1357</v>
      </c>
      <c r="C51" s="382">
        <v>479</v>
      </c>
      <c r="D51" s="382">
        <v>185</v>
      </c>
      <c r="E51" s="382">
        <v>450</v>
      </c>
      <c r="F51" s="382">
        <v>243</v>
      </c>
      <c r="G51" s="382">
        <v>0</v>
      </c>
      <c r="H51" s="283"/>
    </row>
    <row r="52" spans="1:8" ht="20.25" customHeight="1" x14ac:dyDescent="0.35">
      <c r="A52" s="294" t="s">
        <v>559</v>
      </c>
      <c r="B52" s="312">
        <v>1</v>
      </c>
      <c r="C52" s="382">
        <v>0</v>
      </c>
      <c r="D52" s="382">
        <v>0</v>
      </c>
      <c r="E52" s="382">
        <v>0</v>
      </c>
      <c r="F52" s="382">
        <v>1</v>
      </c>
      <c r="G52" s="382">
        <v>0</v>
      </c>
      <c r="H52" s="283"/>
    </row>
    <row r="53" spans="1:8" ht="20.25" customHeight="1" x14ac:dyDescent="0.35">
      <c r="A53" s="294" t="s">
        <v>379</v>
      </c>
      <c r="B53" s="312">
        <v>2</v>
      </c>
      <c r="C53" s="382">
        <v>1</v>
      </c>
      <c r="D53" s="382">
        <v>0</v>
      </c>
      <c r="E53" s="382">
        <v>0</v>
      </c>
      <c r="F53" s="382">
        <v>1</v>
      </c>
      <c r="G53" s="382">
        <v>0</v>
      </c>
      <c r="H53" s="283"/>
    </row>
    <row r="54" spans="1:8" ht="20.25" customHeight="1" x14ac:dyDescent="0.35">
      <c r="A54" s="294" t="s">
        <v>380</v>
      </c>
      <c r="B54" s="312">
        <v>8</v>
      </c>
      <c r="C54" s="382">
        <v>1</v>
      </c>
      <c r="D54" s="382">
        <v>5</v>
      </c>
      <c r="E54" s="382">
        <v>1</v>
      </c>
      <c r="F54" s="382">
        <v>1</v>
      </c>
      <c r="G54" s="382">
        <v>0</v>
      </c>
      <c r="H54" s="283"/>
    </row>
    <row r="55" spans="1:8" ht="20.25" customHeight="1" x14ac:dyDescent="0.35">
      <c r="A55" s="294" t="s">
        <v>560</v>
      </c>
      <c r="B55" s="312">
        <v>0.1</v>
      </c>
      <c r="C55" s="382">
        <v>0.05</v>
      </c>
      <c r="D55" s="382">
        <v>0</v>
      </c>
      <c r="E55" s="382">
        <v>0</v>
      </c>
      <c r="F55" s="382">
        <v>0.05</v>
      </c>
      <c r="G55" s="382">
        <v>0</v>
      </c>
      <c r="H55" s="283"/>
    </row>
    <row r="56" spans="1:8" ht="20.25" customHeight="1" x14ac:dyDescent="0.35">
      <c r="A56" s="77" t="s">
        <v>398</v>
      </c>
      <c r="B56" s="312">
        <v>2745</v>
      </c>
      <c r="C56" s="382">
        <v>7</v>
      </c>
      <c r="D56" s="382">
        <v>0</v>
      </c>
      <c r="E56" s="382">
        <v>0</v>
      </c>
      <c r="F56" s="382">
        <v>2738</v>
      </c>
      <c r="G56" s="382">
        <v>0</v>
      </c>
      <c r="H56" s="283"/>
    </row>
    <row r="57" spans="1:8" ht="20.25" customHeight="1" x14ac:dyDescent="0.35">
      <c r="A57" s="294" t="s">
        <v>381</v>
      </c>
      <c r="B57" s="312">
        <v>652</v>
      </c>
      <c r="C57" s="382">
        <v>2</v>
      </c>
      <c r="D57" s="382">
        <v>649</v>
      </c>
      <c r="E57" s="382">
        <v>0</v>
      </c>
      <c r="F57" s="382">
        <v>1</v>
      </c>
      <c r="G57" s="382">
        <v>0</v>
      </c>
      <c r="H57" s="283"/>
    </row>
    <row r="58" spans="1:8" ht="20.25" customHeight="1" x14ac:dyDescent="0.35">
      <c r="A58" s="294" t="s">
        <v>561</v>
      </c>
      <c r="B58" s="312">
        <v>1176626.4100000001</v>
      </c>
      <c r="C58" s="382">
        <v>16478.36</v>
      </c>
      <c r="D58" s="382">
        <v>1160148</v>
      </c>
      <c r="E58" s="382">
        <v>0</v>
      </c>
      <c r="F58" s="382">
        <v>0.05</v>
      </c>
      <c r="G58" s="382">
        <v>0</v>
      </c>
      <c r="H58" s="283"/>
    </row>
    <row r="59" spans="1:8" ht="20.25" customHeight="1" x14ac:dyDescent="0.35">
      <c r="A59" s="294" t="s">
        <v>562</v>
      </c>
      <c r="B59" s="312">
        <v>249867.88999999998</v>
      </c>
      <c r="C59" s="382">
        <v>0.05</v>
      </c>
      <c r="D59" s="382">
        <v>0</v>
      </c>
      <c r="E59" s="382">
        <v>198992.39</v>
      </c>
      <c r="F59" s="382">
        <v>0.05</v>
      </c>
      <c r="G59" s="382">
        <v>50875.4</v>
      </c>
      <c r="H59" s="283"/>
    </row>
    <row r="60" spans="1:8" ht="20.25" customHeight="1" x14ac:dyDescent="0.35">
      <c r="A60" s="278"/>
      <c r="B60" s="281"/>
      <c r="C60" s="282"/>
      <c r="D60" s="282"/>
      <c r="E60" s="282"/>
      <c r="F60" s="282"/>
      <c r="H60" s="283"/>
    </row>
    <row r="61" spans="1:8" ht="20.25" customHeight="1" x14ac:dyDescent="0.35">
      <c r="A61" s="278"/>
    </row>
    <row r="62" spans="1:8" ht="20.25" customHeight="1" x14ac:dyDescent="0.35"/>
    <row r="63" spans="1:8" ht="20.25" customHeight="1" x14ac:dyDescent="0.35"/>
    <row r="64" spans="1:8" ht="20.25" customHeight="1" x14ac:dyDescent="0.35"/>
    <row r="65" ht="20.25" customHeight="1" x14ac:dyDescent="0.35"/>
    <row r="66" ht="20.25" customHeight="1" x14ac:dyDescent="0.35"/>
    <row r="67" ht="20.25" customHeight="1" x14ac:dyDescent="0.35"/>
    <row r="68" ht="20.25" customHeight="1" x14ac:dyDescent="0.35"/>
    <row r="69" ht="20.25" customHeight="1" x14ac:dyDescent="0.35"/>
    <row r="70" ht="20.25" customHeight="1" x14ac:dyDescent="0.35"/>
    <row r="71" ht="20.25" customHeight="1" x14ac:dyDescent="0.35"/>
    <row r="72" ht="20.25" customHeight="1" x14ac:dyDescent="0.35"/>
    <row r="73" ht="20.25" customHeight="1" x14ac:dyDescent="0.35"/>
    <row r="74" ht="20.25" customHeight="1" x14ac:dyDescent="0.35"/>
    <row r="75" ht="20.25" customHeight="1" x14ac:dyDescent="0.35"/>
    <row r="76" ht="20.25" customHeight="1" x14ac:dyDescent="0.35"/>
    <row r="77" ht="20.25" customHeight="1" x14ac:dyDescent="0.35"/>
    <row r="78" ht="20.25" customHeight="1" x14ac:dyDescent="0.35"/>
    <row r="79" ht="20.25" customHeight="1" x14ac:dyDescent="0.35"/>
    <row r="80" ht="20.25" customHeight="1" x14ac:dyDescent="0.35"/>
    <row r="81" ht="20.25" customHeight="1" x14ac:dyDescent="0.35"/>
    <row r="82" ht="20.25" customHeight="1" x14ac:dyDescent="0.35"/>
  </sheetData>
  <mergeCells count="1">
    <mergeCell ref="A19:C19"/>
  </mergeCells>
  <phoneticPr fontId="52" type="noConversion"/>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B16BB1-93FB-4263-BB3D-A83358FE1DC7}">
  <sheetPr>
    <tabColor theme="3"/>
  </sheetPr>
  <dimension ref="A1"/>
  <sheetViews>
    <sheetView showGridLines="0" topLeftCell="A38" workbookViewId="0">
      <selection activeCell="L43" sqref="L43"/>
    </sheetView>
  </sheetViews>
  <sheetFormatPr defaultColWidth="9.453125" defaultRowHeight="14.5" x14ac:dyDescent="0.35"/>
  <cols>
    <col min="1" max="16384" width="9.453125" style="63"/>
  </cols>
  <sheetData/>
  <pageMargins left="0.7" right="0.7" top="0.75" bottom="0.75" header="0.3" footer="0.3"/>
  <pageSetup paperSize="9" orientation="portrait" horizontalDpi="0" verticalDpi="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69D5F2-D876-9A4E-89C3-35BEC24D0E76}">
  <dimension ref="A11:N34"/>
  <sheetViews>
    <sheetView showGridLines="0" zoomScale="91" zoomScaleNormal="55" workbookViewId="0"/>
  </sheetViews>
  <sheetFormatPr defaultColWidth="8.54296875" defaultRowHeight="14.5" x14ac:dyDescent="0.35"/>
  <cols>
    <col min="1" max="1" width="68.453125" bestFit="1" customWidth="1"/>
    <col min="2" max="18" width="20.453125" customWidth="1"/>
  </cols>
  <sheetData>
    <row r="11" spans="1:14" ht="20.25" customHeight="1" x14ac:dyDescent="0.35">
      <c r="A11" s="19"/>
      <c r="B11" s="19"/>
      <c r="C11" s="19"/>
      <c r="D11" s="19"/>
      <c r="E11" s="19"/>
      <c r="F11" s="19"/>
      <c r="G11" s="19"/>
      <c r="H11" s="19"/>
      <c r="I11" s="19"/>
      <c r="J11" s="19"/>
    </row>
    <row r="12" spans="1:14" ht="20.25" customHeight="1" thickBot="1" x14ac:dyDescent="0.4">
      <c r="A12" s="21" t="s">
        <v>347</v>
      </c>
      <c r="B12" s="22"/>
      <c r="C12" s="28"/>
      <c r="D12" s="28"/>
      <c r="E12" s="28"/>
      <c r="F12" s="28"/>
      <c r="G12" s="28"/>
      <c r="H12" s="28"/>
    </row>
    <row r="13" spans="1:14" ht="20.25" customHeight="1" x14ac:dyDescent="0.35">
      <c r="A13" s="186" t="s">
        <v>343</v>
      </c>
      <c r="B13" s="42" t="s">
        <v>129</v>
      </c>
      <c r="C13" s="126" t="s">
        <v>130</v>
      </c>
      <c r="D13" s="127" t="s">
        <v>131</v>
      </c>
      <c r="E13" s="127" t="s">
        <v>132</v>
      </c>
      <c r="F13" s="127" t="s">
        <v>133</v>
      </c>
      <c r="G13" s="128" t="s">
        <v>388</v>
      </c>
      <c r="H13" s="128" t="s">
        <v>415</v>
      </c>
      <c r="I13" s="308"/>
      <c r="J13" s="308"/>
      <c r="K13" s="308"/>
      <c r="L13" s="308"/>
      <c r="M13" s="308"/>
      <c r="N13" s="308"/>
    </row>
    <row r="14" spans="1:14" ht="20.25" customHeight="1" x14ac:dyDescent="0.35">
      <c r="A14" s="428" t="s">
        <v>348</v>
      </c>
      <c r="B14" s="338">
        <v>172</v>
      </c>
      <c r="C14" s="28">
        <v>35</v>
      </c>
      <c r="D14" s="296">
        <v>30</v>
      </c>
      <c r="E14" s="28">
        <v>31</v>
      </c>
      <c r="F14" s="28">
        <v>39</v>
      </c>
      <c r="G14" s="25">
        <v>30</v>
      </c>
      <c r="H14" s="25">
        <v>7</v>
      </c>
      <c r="I14" s="37"/>
      <c r="J14" s="37"/>
      <c r="K14" s="37"/>
      <c r="L14" s="37"/>
      <c r="M14" s="37"/>
      <c r="N14" s="37"/>
    </row>
    <row r="15" spans="1:14" ht="20.25" customHeight="1" x14ac:dyDescent="0.35">
      <c r="A15" s="428" t="s">
        <v>515</v>
      </c>
      <c r="B15" s="339">
        <v>1853</v>
      </c>
      <c r="C15" s="296">
        <v>400</v>
      </c>
      <c r="D15" s="296">
        <v>178</v>
      </c>
      <c r="E15" s="296">
        <v>546</v>
      </c>
      <c r="F15" s="28">
        <v>408</v>
      </c>
      <c r="G15" s="25">
        <v>261</v>
      </c>
      <c r="H15" s="25">
        <v>60</v>
      </c>
      <c r="I15" s="37"/>
      <c r="J15" s="37"/>
      <c r="K15" s="37"/>
      <c r="L15" s="37"/>
      <c r="M15" s="37"/>
      <c r="N15" s="37"/>
    </row>
    <row r="16" spans="1:14" ht="20.25" customHeight="1" x14ac:dyDescent="0.35">
      <c r="A16" s="428" t="s">
        <v>349</v>
      </c>
      <c r="B16" s="339">
        <v>431</v>
      </c>
      <c r="C16" s="28">
        <v>25</v>
      </c>
      <c r="D16" s="28">
        <v>25</v>
      </c>
      <c r="E16" s="28">
        <v>180</v>
      </c>
      <c r="F16" s="28">
        <v>176</v>
      </c>
      <c r="G16" s="25">
        <v>25</v>
      </c>
      <c r="H16" s="25">
        <v>0</v>
      </c>
      <c r="I16" s="37"/>
      <c r="J16" s="37"/>
      <c r="K16" s="37"/>
      <c r="L16" s="37"/>
      <c r="M16" s="37"/>
      <c r="N16" s="37"/>
    </row>
    <row r="17" spans="1:14" ht="20.25" customHeight="1" x14ac:dyDescent="0.35">
      <c r="A17" s="432" t="s">
        <v>350</v>
      </c>
      <c r="B17" s="340">
        <v>7.0032573289902283E-2</v>
      </c>
      <c r="C17" s="297">
        <v>7.6086956521739135E-2</v>
      </c>
      <c r="D17" s="297">
        <v>0.12875536480686695</v>
      </c>
      <c r="E17" s="297">
        <v>4.0951122853368563E-2</v>
      </c>
      <c r="F17" s="297">
        <v>6.2600321027287326E-2</v>
      </c>
      <c r="G17" s="297">
        <v>9.49367088607595E-2</v>
      </c>
      <c r="H17" s="297">
        <v>0.1044776119402985</v>
      </c>
      <c r="I17" s="297"/>
      <c r="J17" s="297"/>
      <c r="K17" s="297"/>
      <c r="L17" s="297"/>
      <c r="M17" s="297"/>
      <c r="N17" s="297"/>
    </row>
    <row r="18" spans="1:14" ht="20.25" customHeight="1" x14ac:dyDescent="0.35">
      <c r="A18" s="432" t="s">
        <v>351</v>
      </c>
      <c r="B18" s="340">
        <v>0.92996742671009769</v>
      </c>
      <c r="C18" s="297">
        <v>0.92391304347826086</v>
      </c>
      <c r="D18" s="297">
        <v>0.871244635193133</v>
      </c>
      <c r="E18" s="297">
        <v>0.95904887714663145</v>
      </c>
      <c r="F18" s="297">
        <v>0.9373996789727127</v>
      </c>
      <c r="G18" s="297">
        <v>0.90506329113924056</v>
      </c>
      <c r="H18" s="297">
        <v>0.89552238805970152</v>
      </c>
      <c r="I18" s="297"/>
      <c r="J18" s="297"/>
      <c r="K18" s="297"/>
      <c r="L18" s="297"/>
      <c r="M18" s="297"/>
      <c r="N18" s="297"/>
    </row>
    <row r="19" spans="1:14" ht="20.25" customHeight="1" x14ac:dyDescent="0.35">
      <c r="A19" s="429" t="s">
        <v>352</v>
      </c>
      <c r="B19" s="338">
        <v>140</v>
      </c>
      <c r="C19" s="298">
        <v>35</v>
      </c>
      <c r="D19" s="298">
        <v>15</v>
      </c>
      <c r="E19" s="298">
        <v>20</v>
      </c>
      <c r="F19" s="298">
        <v>34</v>
      </c>
      <c r="G19" s="298">
        <v>30</v>
      </c>
      <c r="H19" s="298">
        <v>6</v>
      </c>
      <c r="I19" s="37"/>
      <c r="J19" s="37"/>
      <c r="K19" s="37"/>
      <c r="L19" s="37"/>
      <c r="M19" s="37"/>
      <c r="N19" s="37"/>
    </row>
    <row r="20" spans="1:14" ht="20.25" customHeight="1" x14ac:dyDescent="0.35">
      <c r="A20" s="430" t="s">
        <v>353</v>
      </c>
      <c r="B20" s="339">
        <v>1728</v>
      </c>
      <c r="C20" s="28">
        <v>400</v>
      </c>
      <c r="D20" s="28">
        <v>203</v>
      </c>
      <c r="E20" s="28">
        <v>503</v>
      </c>
      <c r="F20" s="28">
        <v>276</v>
      </c>
      <c r="G20" s="28">
        <v>286</v>
      </c>
      <c r="H20" s="28">
        <v>60</v>
      </c>
      <c r="I20" s="37"/>
      <c r="J20" s="37"/>
      <c r="K20" s="37"/>
      <c r="L20" s="37"/>
      <c r="M20" s="37"/>
      <c r="N20" s="37"/>
    </row>
    <row r="21" spans="1:14" ht="20.25" customHeight="1" x14ac:dyDescent="0.35">
      <c r="A21" s="432" t="s">
        <v>354</v>
      </c>
      <c r="B21" s="188">
        <v>0.81395348837209303</v>
      </c>
      <c r="C21" s="297">
        <v>1</v>
      </c>
      <c r="D21" s="297">
        <v>0.5</v>
      </c>
      <c r="E21" s="297">
        <v>0.64516129032258063</v>
      </c>
      <c r="F21" s="297">
        <v>0.87179487179487181</v>
      </c>
      <c r="G21" s="297">
        <v>1</v>
      </c>
      <c r="H21" s="297">
        <v>0.8571428571428571</v>
      </c>
      <c r="I21" s="307"/>
      <c r="J21" s="307"/>
      <c r="K21" s="307"/>
      <c r="L21" s="307"/>
      <c r="M21" s="307"/>
      <c r="N21" s="307"/>
    </row>
    <row r="22" spans="1:14" ht="20.25" customHeight="1" thickBot="1" x14ac:dyDescent="0.4">
      <c r="A22" s="431" t="s">
        <v>355</v>
      </c>
      <c r="B22" s="341">
        <v>0.75656742556917689</v>
      </c>
      <c r="C22" s="299">
        <v>0.94117647058823528</v>
      </c>
      <c r="D22" s="299">
        <v>1</v>
      </c>
      <c r="E22" s="299">
        <v>0.69283746556473824</v>
      </c>
      <c r="F22" s="299">
        <v>0.4726027397260274</v>
      </c>
      <c r="G22" s="299">
        <v>1</v>
      </c>
      <c r="H22" s="299">
        <v>1</v>
      </c>
      <c r="I22" s="307"/>
      <c r="J22" s="307"/>
      <c r="K22" s="307"/>
      <c r="L22" s="307"/>
      <c r="M22" s="307"/>
      <c r="N22" s="307"/>
    </row>
    <row r="23" spans="1:14" x14ac:dyDescent="0.35">
      <c r="A23" s="355" t="s">
        <v>416</v>
      </c>
    </row>
    <row r="34" spans="2:2" x14ac:dyDescent="0.35">
      <c r="B34" s="26"/>
    </row>
  </sheetData>
  <pageMargins left="0.7" right="0.7" top="0.75" bottom="0.75" header="0.3" footer="0.3"/>
  <pageSetup paperSize="9" orientation="portrait" horizontalDpi="0" verticalDpi="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DE9453-7DD7-5542-B07D-4C905C7635D8}">
  <dimension ref="A12:L47"/>
  <sheetViews>
    <sheetView showGridLines="0" topLeftCell="A29" zoomScale="90" zoomScaleNormal="90" workbookViewId="0">
      <selection activeCell="A49" sqref="A49"/>
    </sheetView>
  </sheetViews>
  <sheetFormatPr defaultColWidth="8.54296875" defaultRowHeight="14.5" x14ac:dyDescent="0.35"/>
  <cols>
    <col min="1" max="1" width="68.453125" bestFit="1" customWidth="1"/>
    <col min="2" max="17" width="20.453125" customWidth="1"/>
  </cols>
  <sheetData>
    <row r="12" spans="1:12" ht="20.25" customHeight="1" thickBot="1" x14ac:dyDescent="0.4">
      <c r="A12" s="15" t="s">
        <v>387</v>
      </c>
      <c r="B12" s="16"/>
      <c r="C12" s="17"/>
      <c r="D12" s="17"/>
      <c r="E12" s="17"/>
      <c r="F12" s="18"/>
      <c r="G12" s="18"/>
      <c r="H12" s="18"/>
      <c r="I12" s="18"/>
    </row>
    <row r="13" spans="1:12" ht="20.25" customHeight="1" x14ac:dyDescent="0.35">
      <c r="A13" s="344" t="s">
        <v>3</v>
      </c>
      <c r="B13" s="313" t="s">
        <v>129</v>
      </c>
      <c r="C13" s="127" t="s">
        <v>131</v>
      </c>
      <c r="D13" s="127" t="s">
        <v>132</v>
      </c>
      <c r="E13" s="127" t="s">
        <v>133</v>
      </c>
      <c r="F13" s="128" t="s">
        <v>388</v>
      </c>
      <c r="G13" s="128" t="s">
        <v>130</v>
      </c>
      <c r="H13" s="128" t="s">
        <v>401</v>
      </c>
      <c r="I13" s="128" t="s">
        <v>568</v>
      </c>
      <c r="J13" s="128" t="s">
        <v>389</v>
      </c>
      <c r="K13" s="128" t="s">
        <v>265</v>
      </c>
      <c r="L13" s="128" t="s">
        <v>569</v>
      </c>
    </row>
    <row r="14" spans="1:12" ht="20.25" customHeight="1" x14ac:dyDescent="0.35">
      <c r="A14" s="419" t="s">
        <v>402</v>
      </c>
      <c r="B14" s="97">
        <v>1411108724</v>
      </c>
      <c r="C14" s="71">
        <v>210148562</v>
      </c>
      <c r="D14" s="71">
        <v>307507500</v>
      </c>
      <c r="E14" s="71">
        <v>275695016</v>
      </c>
      <c r="F14" s="71">
        <v>103070075</v>
      </c>
      <c r="G14" s="71">
        <v>258565678</v>
      </c>
      <c r="H14" s="71">
        <v>67016281</v>
      </c>
      <c r="I14" s="71">
        <v>116179504</v>
      </c>
      <c r="J14" s="71">
        <v>61406953</v>
      </c>
      <c r="K14" s="71">
        <v>11519155</v>
      </c>
      <c r="L14" s="71">
        <v>1227912939</v>
      </c>
    </row>
    <row r="15" spans="1:12" ht="20.25" customHeight="1" x14ac:dyDescent="0.35">
      <c r="A15" s="420" t="s">
        <v>414</v>
      </c>
      <c r="B15" s="97">
        <v>46153260</v>
      </c>
      <c r="C15" s="71">
        <v>11195870</v>
      </c>
      <c r="D15" s="71">
        <v>14087383</v>
      </c>
      <c r="E15" s="71">
        <v>791814</v>
      </c>
      <c r="F15" s="71">
        <v>0</v>
      </c>
      <c r="G15" s="71">
        <v>18488845</v>
      </c>
      <c r="H15" s="71">
        <v>1589348</v>
      </c>
      <c r="I15" s="71">
        <v>0</v>
      </c>
      <c r="J15" s="71">
        <v>0</v>
      </c>
      <c r="K15" s="71">
        <v>0</v>
      </c>
      <c r="L15" s="71">
        <v>44563912</v>
      </c>
    </row>
    <row r="16" spans="1:12" ht="20.25" customHeight="1" x14ac:dyDescent="0.35">
      <c r="A16" s="420" t="s">
        <v>408</v>
      </c>
      <c r="B16" s="97">
        <v>534970529</v>
      </c>
      <c r="C16" s="71">
        <v>33721219</v>
      </c>
      <c r="D16" s="71">
        <v>167555662</v>
      </c>
      <c r="E16" s="71">
        <v>142066871</v>
      </c>
      <c r="F16" s="71">
        <v>24725048</v>
      </c>
      <c r="G16" s="71">
        <v>101793258</v>
      </c>
      <c r="H16" s="71">
        <v>22944014</v>
      </c>
      <c r="I16" s="71">
        <v>22777080</v>
      </c>
      <c r="J16" s="71">
        <v>11367028</v>
      </c>
      <c r="K16" s="71">
        <v>8020349</v>
      </c>
      <c r="L16" s="71">
        <v>489249435</v>
      </c>
    </row>
    <row r="17" spans="1:12" ht="19.5" customHeight="1" x14ac:dyDescent="0.35">
      <c r="A17" s="419" t="s">
        <v>428</v>
      </c>
      <c r="B17" s="97">
        <v>21788715</v>
      </c>
      <c r="C17" s="71">
        <v>4037262</v>
      </c>
      <c r="D17" s="71">
        <v>3172172</v>
      </c>
      <c r="E17" s="71">
        <v>1923682</v>
      </c>
      <c r="F17" s="71">
        <v>1022655</v>
      </c>
      <c r="G17" s="71">
        <v>5404390</v>
      </c>
      <c r="H17" s="71">
        <v>1764019</v>
      </c>
      <c r="I17" s="71">
        <v>1926168</v>
      </c>
      <c r="J17" s="71">
        <v>1517499</v>
      </c>
      <c r="K17" s="71">
        <v>1020868</v>
      </c>
      <c r="L17" s="71">
        <v>18098528</v>
      </c>
    </row>
    <row r="18" spans="1:12" ht="20.25" customHeight="1" thickBot="1" x14ac:dyDescent="0.4">
      <c r="A18" s="421" t="s">
        <v>403</v>
      </c>
      <c r="B18" s="97">
        <v>307263360</v>
      </c>
      <c r="C18" s="76">
        <v>52703139</v>
      </c>
      <c r="D18" s="76">
        <v>23733269</v>
      </c>
      <c r="E18" s="76">
        <v>11014520</v>
      </c>
      <c r="F18" s="76">
        <v>9785943</v>
      </c>
      <c r="G18" s="76">
        <v>72789243</v>
      </c>
      <c r="H18" s="76">
        <v>54078292</v>
      </c>
      <c r="I18" s="76">
        <v>25881682</v>
      </c>
      <c r="J18" s="76">
        <v>2505485</v>
      </c>
      <c r="K18" s="76">
        <v>54771787</v>
      </c>
      <c r="L18" s="76">
        <v>227303386</v>
      </c>
    </row>
    <row r="19" spans="1:12" ht="20.25" customHeight="1" thickBot="1" x14ac:dyDescent="0.4">
      <c r="A19" s="435" t="s">
        <v>404</v>
      </c>
      <c r="B19" s="153">
        <v>1740160799</v>
      </c>
      <c r="C19" s="433">
        <v>266888963</v>
      </c>
      <c r="D19" s="433">
        <v>334412941</v>
      </c>
      <c r="E19" s="433">
        <v>288633218</v>
      </c>
      <c r="F19" s="433">
        <v>113878673</v>
      </c>
      <c r="G19" s="433">
        <v>336759311</v>
      </c>
      <c r="H19" s="433">
        <v>122858592</v>
      </c>
      <c r="I19" s="433">
        <v>143987354</v>
      </c>
      <c r="J19" s="433">
        <v>65429937</v>
      </c>
      <c r="K19" s="433">
        <v>67311810</v>
      </c>
      <c r="L19" s="433">
        <v>1473314853</v>
      </c>
    </row>
    <row r="20" spans="1:12" ht="20.25" customHeight="1" x14ac:dyDescent="0.35">
      <c r="A20" s="422" t="s">
        <v>413</v>
      </c>
      <c r="B20" s="321">
        <v>0.81090708675365353</v>
      </c>
      <c r="C20" s="354">
        <v>0.78740072140038253</v>
      </c>
      <c r="D20" s="354">
        <v>0.91954425890474134</v>
      </c>
      <c r="E20" s="354">
        <v>0.95517424470526469</v>
      </c>
      <c r="F20" s="354">
        <v>0.90508672330595208</v>
      </c>
      <c r="G20" s="354">
        <v>0.76780557969486996</v>
      </c>
      <c r="H20" s="354">
        <v>0.54547492290974653</v>
      </c>
      <c r="I20" s="354">
        <v>0.80687297024709548</v>
      </c>
      <c r="J20" s="354">
        <v>0.93851462825036802</v>
      </c>
      <c r="K20" s="354">
        <v>0.17113126210690219</v>
      </c>
      <c r="L20" s="354">
        <v>0.8334355256785021</v>
      </c>
    </row>
    <row r="21" spans="1:12" ht="20.25" customHeight="1" x14ac:dyDescent="0.35">
      <c r="A21" s="418" t="s">
        <v>409</v>
      </c>
      <c r="B21" s="346">
        <v>2.6522411047601124E-2</v>
      </c>
      <c r="C21" s="354">
        <v>4.1949542889115274E-2</v>
      </c>
      <c r="D21" s="354">
        <v>4.2125711277423324E-2</v>
      </c>
      <c r="E21" s="354">
        <v>2.7433224958881897E-3</v>
      </c>
      <c r="F21" s="354">
        <v>0</v>
      </c>
      <c r="G21" s="354">
        <v>5.4902253318839939E-2</v>
      </c>
      <c r="H21" s="354">
        <v>1.2936400899010792E-2</v>
      </c>
      <c r="I21" s="354">
        <v>0</v>
      </c>
      <c r="J21" s="354">
        <v>0</v>
      </c>
      <c r="K21" s="354">
        <v>0</v>
      </c>
      <c r="L21" s="354">
        <v>3.0247378494323778E-2</v>
      </c>
    </row>
    <row r="22" spans="1:12" ht="20.25" customHeight="1" x14ac:dyDescent="0.35">
      <c r="A22" s="418" t="s">
        <v>410</v>
      </c>
      <c r="B22" s="346">
        <v>0.30742591679310666</v>
      </c>
      <c r="C22" s="354">
        <v>0.12634924509785742</v>
      </c>
      <c r="D22" s="354">
        <v>0.5010441925451683</v>
      </c>
      <c r="E22" s="354">
        <v>0.49220554717995074</v>
      </c>
      <c r="F22" s="354">
        <v>0.21711745798091622</v>
      </c>
      <c r="G22" s="354">
        <v>0.30227303202909805</v>
      </c>
      <c r="H22" s="354">
        <v>0.18675139952767814</v>
      </c>
      <c r="I22" s="354">
        <v>0.15818805865409541</v>
      </c>
      <c r="J22" s="354">
        <v>0.17372824308236764</v>
      </c>
      <c r="K22" s="354">
        <v>0.11915218146711551</v>
      </c>
      <c r="L22" s="354">
        <v>0.33207391753621313</v>
      </c>
    </row>
    <row r="23" spans="1:12" ht="20.25" customHeight="1" x14ac:dyDescent="0.35">
      <c r="A23" s="423" t="s">
        <v>399</v>
      </c>
      <c r="B23" s="345">
        <v>1.252109288550868E-2</v>
      </c>
      <c r="C23" s="100">
        <v>1.5127122360620061E-2</v>
      </c>
      <c r="D23" s="100">
        <v>9.4857931948273497E-3</v>
      </c>
      <c r="E23" s="100">
        <v>6.6647976741194079E-3</v>
      </c>
      <c r="F23" s="100">
        <v>8.9802152857892895E-3</v>
      </c>
      <c r="G23" s="100">
        <v>1.6048227394074934E-2</v>
      </c>
      <c r="H23" s="100">
        <v>1.435812482695553E-2</v>
      </c>
      <c r="I23" s="100">
        <v>1.3377341457361596E-2</v>
      </c>
      <c r="J23" s="100">
        <v>2.3192732097541222E-2</v>
      </c>
      <c r="K23" s="100">
        <v>1.516625388620511E-2</v>
      </c>
      <c r="L23" s="100">
        <v>1.2284222861900382E-2</v>
      </c>
    </row>
    <row r="24" spans="1:12" ht="20.25" customHeight="1" x14ac:dyDescent="0.35">
      <c r="A24" s="423" t="s">
        <v>400</v>
      </c>
      <c r="B24" s="345">
        <v>0.17657182036083782</v>
      </c>
      <c r="C24" s="100">
        <v>0.19747215623899741</v>
      </c>
      <c r="D24" s="100">
        <v>7.0969947900431277E-2</v>
      </c>
      <c r="E24" s="100">
        <v>3.8160957620615936E-2</v>
      </c>
      <c r="F24" s="100">
        <v>8.5933061408258599E-2</v>
      </c>
      <c r="G24" s="100">
        <v>0.21614619291105511</v>
      </c>
      <c r="H24" s="100">
        <v>0.44016695226329794</v>
      </c>
      <c r="I24" s="100">
        <v>0.17974968829554294</v>
      </c>
      <c r="J24" s="100">
        <v>3.8292639652090753E-2</v>
      </c>
      <c r="K24" s="100">
        <v>0.81370248400689271</v>
      </c>
      <c r="L24" s="100">
        <v>0.15428025145959756</v>
      </c>
    </row>
    <row r="25" spans="1:12" ht="20.25" customHeight="1" x14ac:dyDescent="0.35">
      <c r="A25" s="19" t="s">
        <v>412</v>
      </c>
      <c r="B25" s="353"/>
      <c r="C25" s="353"/>
      <c r="D25" s="353"/>
      <c r="E25" s="353"/>
      <c r="F25" s="353"/>
      <c r="G25" s="353"/>
      <c r="H25" s="353"/>
      <c r="I25" s="353"/>
    </row>
    <row r="26" spans="1:12" ht="20.25" customHeight="1" x14ac:dyDescent="0.35">
      <c r="A26" s="342" t="s">
        <v>411</v>
      </c>
      <c r="B26" s="353"/>
      <c r="C26" s="353"/>
      <c r="D26" s="353"/>
      <c r="E26" s="353"/>
      <c r="F26" s="353"/>
      <c r="G26" s="353"/>
      <c r="H26" s="353"/>
      <c r="I26" s="353"/>
    </row>
    <row r="27" spans="1:12" ht="20.25" customHeight="1" x14ac:dyDescent="0.35">
      <c r="A27" s="342" t="s">
        <v>429</v>
      </c>
      <c r="B27" s="343"/>
      <c r="C27" s="57"/>
      <c r="D27" s="57"/>
      <c r="E27" s="57"/>
      <c r="F27" s="57"/>
      <c r="G27" s="57"/>
      <c r="H27" s="57"/>
      <c r="I27" s="57"/>
    </row>
    <row r="28" spans="1:12" ht="19.5" customHeight="1" x14ac:dyDescent="0.35"/>
    <row r="29" spans="1:12" ht="20.25" customHeight="1" x14ac:dyDescent="0.35">
      <c r="A29" s="19"/>
      <c r="B29" s="19"/>
      <c r="C29" s="19"/>
      <c r="D29" s="19"/>
      <c r="E29" s="19"/>
      <c r="F29" s="19"/>
      <c r="G29" s="19"/>
      <c r="H29" s="19"/>
      <c r="I29" s="19"/>
    </row>
    <row r="30" spans="1:12" ht="20.25" customHeight="1" thickBot="1" x14ac:dyDescent="0.4">
      <c r="A30" s="15" t="s">
        <v>430</v>
      </c>
      <c r="B30" s="16"/>
      <c r="C30" s="19"/>
      <c r="D30" s="19"/>
      <c r="E30" s="19"/>
      <c r="F30" s="19"/>
      <c r="G30" s="19"/>
      <c r="H30" s="19"/>
      <c r="I30" s="19"/>
    </row>
    <row r="31" spans="1:12" ht="20.25" customHeight="1" x14ac:dyDescent="0.35">
      <c r="A31" s="205" t="s">
        <v>1</v>
      </c>
      <c r="B31" s="313" t="s">
        <v>129</v>
      </c>
      <c r="C31" s="478"/>
      <c r="D31" s="478"/>
      <c r="E31" s="478"/>
      <c r="F31" s="479"/>
      <c r="G31" s="479"/>
      <c r="H31" s="479"/>
      <c r="I31" s="479"/>
    </row>
    <row r="32" spans="1:12" ht="20.25" customHeight="1" x14ac:dyDescent="0.35">
      <c r="A32" s="424" t="s">
        <v>390</v>
      </c>
      <c r="B32" s="554">
        <v>2683458077</v>
      </c>
      <c r="C32" s="476"/>
      <c r="D32" s="476"/>
      <c r="E32" s="476"/>
      <c r="F32" s="476"/>
      <c r="G32" s="476"/>
      <c r="H32" s="476"/>
      <c r="I32" s="476"/>
    </row>
    <row r="33" spans="1:9" ht="20.25" customHeight="1" x14ac:dyDescent="0.35">
      <c r="A33" s="425" t="s">
        <v>563</v>
      </c>
      <c r="B33" s="555">
        <v>2675900000</v>
      </c>
      <c r="C33" s="480"/>
      <c r="D33" s="480"/>
      <c r="E33" s="480"/>
      <c r="F33" s="480"/>
      <c r="G33" s="480"/>
      <c r="H33" s="480"/>
      <c r="I33" s="480"/>
    </row>
    <row r="34" spans="1:9" ht="20.25" customHeight="1" x14ac:dyDescent="0.35">
      <c r="A34" s="423" t="s">
        <v>391</v>
      </c>
      <c r="B34" s="555">
        <v>7558077</v>
      </c>
      <c r="C34" s="480"/>
      <c r="D34" s="480"/>
      <c r="E34" s="480"/>
      <c r="F34" s="480"/>
      <c r="G34" s="480"/>
      <c r="H34" s="480"/>
      <c r="I34" s="480"/>
    </row>
    <row r="35" spans="1:9" ht="20.25" customHeight="1" x14ac:dyDescent="0.35">
      <c r="A35" s="424" t="s">
        <v>392</v>
      </c>
      <c r="B35" s="556">
        <v>1773188456.5899999</v>
      </c>
      <c r="C35" s="477"/>
      <c r="D35" s="477"/>
      <c r="E35" s="477"/>
      <c r="F35" s="477"/>
      <c r="G35" s="477"/>
      <c r="H35" s="477"/>
      <c r="I35" s="477"/>
    </row>
    <row r="36" spans="1:9" ht="20.25" customHeight="1" x14ac:dyDescent="0.35">
      <c r="A36" s="426" t="s">
        <v>393</v>
      </c>
      <c r="B36" s="555">
        <v>835200000</v>
      </c>
      <c r="C36" s="480"/>
      <c r="D36" s="480"/>
      <c r="E36" s="480"/>
      <c r="F36" s="480"/>
      <c r="G36" s="480"/>
      <c r="H36" s="480"/>
      <c r="I36" s="480"/>
    </row>
    <row r="37" spans="1:9" ht="20.25" customHeight="1" x14ac:dyDescent="0.35">
      <c r="A37" s="427" t="s">
        <v>394</v>
      </c>
      <c r="B37" s="555">
        <v>239717328</v>
      </c>
      <c r="C37" s="480"/>
      <c r="D37" s="480"/>
      <c r="E37" s="480"/>
      <c r="F37" s="480"/>
      <c r="G37" s="480"/>
      <c r="H37" s="480"/>
      <c r="I37" s="480"/>
    </row>
    <row r="38" spans="1:9" ht="20.25" customHeight="1" x14ac:dyDescent="0.35">
      <c r="A38" s="426" t="s">
        <v>395</v>
      </c>
      <c r="B38" s="555">
        <v>675413032</v>
      </c>
      <c r="C38" s="480"/>
      <c r="D38" s="480"/>
      <c r="E38" s="480"/>
      <c r="F38" s="480"/>
      <c r="G38" s="480"/>
      <c r="H38" s="480"/>
      <c r="I38" s="480"/>
    </row>
    <row r="39" spans="1:9" ht="20.25" customHeight="1" x14ac:dyDescent="0.35">
      <c r="A39" s="426" t="s">
        <v>525</v>
      </c>
      <c r="B39" s="555">
        <v>15698010</v>
      </c>
      <c r="C39" s="480"/>
      <c r="D39" s="480"/>
      <c r="E39" s="480"/>
      <c r="F39" s="480"/>
      <c r="G39" s="480"/>
      <c r="H39" s="480"/>
      <c r="I39" s="480"/>
    </row>
    <row r="40" spans="1:9" ht="20.25" customHeight="1" x14ac:dyDescent="0.35">
      <c r="A40" s="426" t="s">
        <v>396</v>
      </c>
      <c r="B40" s="555">
        <v>7160086.5899999999</v>
      </c>
      <c r="C40" s="480"/>
      <c r="D40" s="480"/>
      <c r="E40" s="480"/>
      <c r="F40" s="480"/>
      <c r="G40" s="480"/>
      <c r="H40" s="480"/>
      <c r="I40" s="480"/>
    </row>
    <row r="41" spans="1:9" ht="20.25" customHeight="1" x14ac:dyDescent="0.35">
      <c r="A41" s="552" t="s">
        <v>397</v>
      </c>
      <c r="B41" s="556">
        <v>910269620.41000009</v>
      </c>
      <c r="C41" s="477"/>
      <c r="D41" s="477"/>
      <c r="E41" s="477"/>
      <c r="F41" s="477"/>
      <c r="G41" s="477"/>
      <c r="H41" s="477"/>
      <c r="I41" s="477"/>
    </row>
    <row r="42" spans="1:9" ht="20.149999999999999" customHeight="1" x14ac:dyDescent="0.35">
      <c r="A42" t="s">
        <v>564</v>
      </c>
      <c r="B42" s="555">
        <v>698271128.59000003</v>
      </c>
      <c r="C42" s="480"/>
      <c r="D42" s="480"/>
      <c r="E42" s="480"/>
      <c r="F42" s="480"/>
      <c r="G42" s="480"/>
      <c r="H42" s="480"/>
      <c r="I42" s="480"/>
    </row>
    <row r="43" spans="1:9" ht="20.149999999999999" customHeight="1" x14ac:dyDescent="0.35">
      <c r="A43" t="s">
        <v>565</v>
      </c>
      <c r="B43" s="555">
        <v>1209000000</v>
      </c>
      <c r="C43" s="480"/>
      <c r="D43" s="480"/>
      <c r="E43" s="480"/>
      <c r="F43" s="480"/>
      <c r="G43" s="480"/>
      <c r="H43" s="480"/>
      <c r="I43" s="480"/>
    </row>
    <row r="44" spans="1:9" ht="22.5" customHeight="1" x14ac:dyDescent="0.35">
      <c r="A44" t="s">
        <v>566</v>
      </c>
      <c r="B44" s="555">
        <v>239717328</v>
      </c>
      <c r="C44" s="480"/>
      <c r="D44" s="480"/>
      <c r="E44" s="480"/>
      <c r="F44" s="480"/>
      <c r="G44" s="480"/>
      <c r="H44" s="480"/>
      <c r="I44" s="480"/>
    </row>
    <row r="45" spans="1:9" x14ac:dyDescent="0.35">
      <c r="A45" s="471" t="s">
        <v>567</v>
      </c>
      <c r="B45" s="556">
        <v>2146988456.5900002</v>
      </c>
      <c r="C45" s="477"/>
      <c r="D45" s="477"/>
      <c r="E45" s="477"/>
      <c r="F45" s="477"/>
      <c r="G45" s="477"/>
      <c r="H45" s="477"/>
      <c r="I45" s="477"/>
    </row>
    <row r="46" spans="1:9" x14ac:dyDescent="0.35">
      <c r="C46" s="180"/>
      <c r="D46" s="180"/>
      <c r="E46" s="180"/>
      <c r="F46" s="180"/>
      <c r="G46" s="180"/>
      <c r="H46" s="180"/>
      <c r="I46" s="180"/>
    </row>
    <row r="47" spans="1:9" x14ac:dyDescent="0.35">
      <c r="C47" s="180"/>
      <c r="D47" s="180"/>
      <c r="E47" s="180"/>
      <c r="F47" s="180"/>
      <c r="G47" s="180"/>
      <c r="H47" s="180"/>
      <c r="I47" s="180"/>
    </row>
  </sheetData>
  <pageMargins left="0.7" right="0.7" top="0.75" bottom="0.75" header="0.3" footer="0.3"/>
  <pageSetup paperSize="9" orientation="portrait" horizontalDpi="0" verticalDpi="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BF1B1C8E5CCA3D4591A213AC636D6891" ma:contentTypeVersion="6" ma:contentTypeDescription="Crée un document." ma:contentTypeScope="" ma:versionID="39e94c16729d19908bb093693c8d5bbb">
  <xsd:schema xmlns:xsd="http://www.w3.org/2001/XMLSchema" xmlns:xs="http://www.w3.org/2001/XMLSchema" xmlns:p="http://schemas.microsoft.com/office/2006/metadata/properties" xmlns:ns2="8e7b07f2-724f-49cf-b68c-12fadf4fa348" xmlns:ns3="ded71201-331e-4894-bc17-e587f78251cc" targetNamespace="http://schemas.microsoft.com/office/2006/metadata/properties" ma:root="true" ma:fieldsID="dcf0981f31e1e54460b2f9d324aabab7" ns2:_="" ns3:_="">
    <xsd:import namespace="8e7b07f2-724f-49cf-b68c-12fadf4fa348"/>
    <xsd:import namespace="ded71201-331e-4894-bc17-e587f78251c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e7b07f2-724f-49cf-b68c-12fadf4fa34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ed71201-331e-4894-bc17-e587f78251cc" elementFormDefault="qualified">
    <xsd:import namespace="http://schemas.microsoft.com/office/2006/documentManagement/types"/>
    <xsd:import namespace="http://schemas.microsoft.com/office/infopath/2007/PartnerControls"/>
    <xsd:element name="SharedWithUsers" ma:index="12"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Partagé avec dé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60297557-D89E-4A8D-86E5-C45EBB41AFA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e7b07f2-724f-49cf-b68c-12fadf4fa348"/>
    <ds:schemaRef ds:uri="ded71201-331e-4894-bc17-e587f78251c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09ABF02-7425-4F7F-84CD-C2C21E11A7E9}">
  <ds:schemaRefs>
    <ds:schemaRef ds:uri="http://schemas.microsoft.com/sharepoint/v3/contenttype/forms"/>
  </ds:schemaRefs>
</ds:datastoreItem>
</file>

<file path=customXml/itemProps3.xml><?xml version="1.0" encoding="utf-8"?>
<ds:datastoreItem xmlns:ds="http://schemas.openxmlformats.org/officeDocument/2006/customXml" ds:itemID="{C93FB595-FEA8-4E9A-9885-52D030261717}">
  <ds:schemaRefs>
    <ds:schemaRef ds:uri="http://schemas.openxmlformats.org/package/2006/metadata/core-properties"/>
    <ds:schemaRef ds:uri="8e7b07f2-724f-49cf-b68c-12fadf4fa348"/>
    <ds:schemaRef ds:uri="http://www.w3.org/XML/1998/namespace"/>
    <ds:schemaRef ds:uri="http://purl.org/dc/elements/1.1/"/>
    <ds:schemaRef ds:uri="http://schemas.microsoft.com/office/infopath/2007/PartnerControls"/>
    <ds:schemaRef ds:uri="http://schemas.microsoft.com/office/2006/documentManagement/types"/>
    <ds:schemaRef ds:uri="http://purl.org/dc/terms/"/>
    <ds:schemaRef ds:uri="http://purl.org/dc/dcmitype/"/>
    <ds:schemaRef ds:uri="ded71201-331e-4894-bc17-e587f78251cc"/>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15</vt:i4>
      </vt:variant>
      <vt:variant>
        <vt:lpstr>Named Ranges</vt:lpstr>
      </vt:variant>
      <vt:variant>
        <vt:i4>1</vt:i4>
      </vt:variant>
    </vt:vector>
  </HeadingPairs>
  <TitlesOfParts>
    <vt:vector size="16" baseType="lpstr">
      <vt:lpstr>Cover</vt:lpstr>
      <vt:lpstr>GRI &amp; SASB</vt:lpstr>
      <vt:lpstr>Performance &amp; Summary</vt:lpstr>
      <vt:lpstr>Environmental &gt;&gt;</vt:lpstr>
      <vt:lpstr>Energy &amp; Emissions</vt:lpstr>
      <vt:lpstr>Water Management</vt:lpstr>
      <vt:lpstr>Materials, Tailings &amp; Waste</vt:lpstr>
      <vt:lpstr>Environmental Stewardship</vt:lpstr>
      <vt:lpstr>Social &gt;&gt;</vt:lpstr>
      <vt:lpstr>Health &amp; Safety</vt:lpstr>
      <vt:lpstr>Workforce</vt:lpstr>
      <vt:lpstr>Communities &amp; Social</vt:lpstr>
      <vt:lpstr>Governance &gt;&gt;</vt:lpstr>
      <vt:lpstr>Human Rights </vt:lpstr>
      <vt:lpstr>Economic Performance</vt:lpstr>
      <vt:lpstr>'Water Management'!Print_Area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Stefan Karolidis</dc:creator>
  <cp:keywords/>
  <dc:description/>
  <cp:lastModifiedBy>David PREEDY</cp:lastModifiedBy>
  <cp:revision/>
  <dcterms:created xsi:type="dcterms:W3CDTF">2022-05-09T10:46:06Z</dcterms:created>
  <dcterms:modified xsi:type="dcterms:W3CDTF">2025-08-13T15:24:18Z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0x010100BF1B1C8E5CCA3D4591A213AC636D6891</vt:lpwstr>
  </property>
  <property fmtid="{D5CDD505-2E9C-101B-9397-08002B2CF9AE}" pid="3" name="{A44787D4-0540-4523-9961-78E4036D8C6D}">
    <vt:lpwstr>{E36BA1E5-31CD-416E-90CD-9AE57FF62022}</vt:lpwstr>
  </property>
</Properties>
</file>